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worksheets/sheet6.xml" ContentType="application/vnd.openxmlformats-officedocument.spreadsheetml.worksheet+xml"/>
  <Default Extension="emf" ContentType="image/x-emf"/>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5360" windowHeight="7755" firstSheet="4" activeTab="4"/>
  </bookViews>
  <sheets>
    <sheet name="Artes Plásticas" sheetId="1" state="hidden" r:id="rId1"/>
    <sheet name="Comunicacion" sheetId="4" state="hidden" r:id="rId2"/>
    <sheet name="Clubes y talleres" sheetId="5" state="hidden" r:id="rId3"/>
    <sheet name="Talleres y clubes" sheetId="11" state="hidden" r:id="rId4"/>
    <sheet name="PRODUCCION " sheetId="8" r:id="rId5"/>
    <sheet name="Hoja1" sheetId="3" state="hidden" r:id="rId6"/>
  </sheets>
  <definedNames>
    <definedName name="_xlnm._FilterDatabase" localSheetId="0" hidden="1">'Artes Plásticas'!$A$5:$N$9</definedName>
    <definedName name="_xlnm._FilterDatabase" localSheetId="2" hidden="1">'Clubes y talleres'!$A$5:$N$9</definedName>
    <definedName name="_xlnm._FilterDatabase" localSheetId="1" hidden="1">Comunicacion!$A$5:$N$9</definedName>
    <definedName name="_xlnm._FilterDatabase" localSheetId="3" hidden="1">'Talleres y clubes'!$A$4:$N$8</definedName>
    <definedName name="_xlnm.Print_Area" localSheetId="0">'Artes Plásticas'!$A$1:$N$29</definedName>
    <definedName name="_xlnm.Print_Area" localSheetId="2">'Clubes y talleres'!$A$1:$N$20</definedName>
    <definedName name="_xlnm.Print_Area" localSheetId="1">Comunicacion!$A$1:$N$27</definedName>
    <definedName name="_xlnm.Print_Area" localSheetId="4">'PRODUCCION '!$A$1:$N$24</definedName>
    <definedName name="_xlnm.Print_Area" localSheetId="3">'Talleres y clubes'!$A$1:$N$13</definedName>
    <definedName name="_xlnm.Print_Titles" localSheetId="0">'Artes Plásticas'!$7:$8</definedName>
    <definedName name="_xlnm.Print_Titles" localSheetId="2">'Clubes y talleres'!$7:$7</definedName>
    <definedName name="_xlnm.Print_Titles" localSheetId="1">Comunicacion!$7:$7</definedName>
    <definedName name="_xlnm.Print_Titles" localSheetId="4">'PRODUCCION '!$7:$8</definedName>
    <definedName name="_xlnm.Print_Titles" localSheetId="3">'Talleres y clubes'!$6:$6</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N10" i="8"/>
  <c r="N9"/>
  <c r="N16"/>
  <c r="N13"/>
  <c r="N12"/>
  <c r="L12" l="1"/>
  <c r="L9"/>
  <c r="L10"/>
  <c r="L16"/>
  <c r="L11" i="11" l="1"/>
  <c r="L12" l="1"/>
  <c r="L10"/>
  <c r="L9"/>
  <c r="L8"/>
  <c r="L13" i="8" l="1"/>
</calcChain>
</file>

<file path=xl/sharedStrings.xml><?xml version="1.0" encoding="utf-8"?>
<sst xmlns="http://schemas.openxmlformats.org/spreadsheetml/2006/main" count="513" uniqueCount="306">
  <si>
    <t>Desarrollar y fomentar prácticas artísticas y proyectos creativos, promover la cultura política ciudadana, mantener una oferta cultural permanente de calidad e impulsar procesos participativos que vinculen tanto a los actores del campo artístico como a la ciudadanía en el ejercicio de los derechos culturales en el Distrito Capital.</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</si>
  <si>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</si>
  <si>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</si>
  <si>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</si>
  <si>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</si>
  <si>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DEPENDENCIA:</t>
  </si>
  <si>
    <t>GERENCIA DE ARTES PLÁSTICAS Y VISUALES</t>
  </si>
  <si>
    <t>Responsables</t>
  </si>
  <si>
    <t>FUNCIONES DE LA DEPENDENCIA:</t>
  </si>
  <si>
    <t>Plazo de ejecución</t>
  </si>
  <si>
    <t xml:space="preserve">                                       PLAN DE ACCIÓN POR DEPENDENCIAS FUGA 2014</t>
  </si>
  <si>
    <t>Aprobó:</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</si>
  <si>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</si>
  <si>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</si>
  <si>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</si>
  <si>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</si>
  <si>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</si>
  <si>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</si>
  <si>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</si>
  <si>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</si>
  <si>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</si>
  <si>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</si>
  <si>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</si>
  <si>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</si>
  <si>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</si>
  <si>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</si>
  <si>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</si>
  <si>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</si>
  <si>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</si>
  <si>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</si>
  <si>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</si>
  <si>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</si>
  <si>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</si>
  <si>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</si>
  <si>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</si>
  <si>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</si>
  <si>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</si>
  <si>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</si>
  <si>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</si>
  <si>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</si>
  <si>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</si>
  <si>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</si>
  <si>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</si>
  <si>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</si>
  <si>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</si>
  <si>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</si>
  <si>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</si>
  <si>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</si>
  <si>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Lograr 1,196,000 asistencias a la oferta pública de personas en condiciones de equidad, inclusión y no segregación.</t>
  </si>
  <si>
    <t>Realizar una evaluación de la gestión de los proyectos Plataforma Bogotá, El Parqueadero y el Programa Distrital de Estímulos de la Fundación Gilberto Alzate Avendaño.</t>
  </si>
  <si>
    <t>Número de estímulos otorgados /  número de estímulos programados.</t>
  </si>
  <si>
    <t>Recursos previstos en el Plan Anual de Adquisiciones</t>
  </si>
  <si>
    <t>Subdirector Operativo</t>
  </si>
  <si>
    <t>Número de actividades realizadas en Plataforma / Número de actividades programadas
Club de electrónica constituido
Club de Hacktividad constituido</t>
  </si>
  <si>
    <t>Número de exposiciones realizadas / Número de exposiciones programadas</t>
  </si>
  <si>
    <t>Realizar 7 exposiciones artísticas en la sede de la FUGA</t>
  </si>
  <si>
    <t>Número de actividades realizadas en CABEZAderatón / Número de actividades programadas
Número de residencias implementadas / Número de residencias proyectadas</t>
  </si>
  <si>
    <t>Concurso para realizar intervenciones artísticas en las vitrinas lanzado
Número de exposiciones en vitrinas / Número de artistas seleccionados por concuros</t>
  </si>
  <si>
    <t>Realizar 1 exposición «Le Corbusier en el río Medellín. Arte, fantasía proyectual y arquitectura imaginaria en las obras del Grupo Utopía (1979-2009)»</t>
  </si>
  <si>
    <t>Realizar en la sede de la FUGA las exposiciones que hayan circulado en el exterior y desarrollar actividades de intercambio en el marco de Programa de internacionalización del arte colombiano.</t>
  </si>
  <si>
    <t>Realizar 2 exposiciones que hayan circulado en el exterior (incluidas en las 7 de la programación de exposiciones)</t>
  </si>
  <si>
    <t>Entregar a la Imprenta Distrital los PDF definitivos de 4 revistas Errata#
Implementar la página web de la revista
Llevar a cabo 2 coloquios Errata#
Gestionar la participación de la revista Errata# en 1 evento internacional
Dirigir y coordinar 1 proyecto curatorial de revistas en América Latina</t>
  </si>
  <si>
    <t>Número de PDF de la revista entregados a la Imprenta Distrital / Número de PDF proyectados
Página web de la revista desarrollada y en funcionamiento
Número de coloquios Errata# realizados / Número de coloquios programados
Número de eventos internacionales en los que participa Errata# / Número de eventos internacionales programados
Número de proyectos curatoriales de revistas dirigidos y coodinados / Número de proyectos curatoriales programados</t>
  </si>
  <si>
    <t>Número de actividades del Programa de Formación / Número de actividades programadas</t>
  </si>
  <si>
    <t>Número de PDF de las publicaciones entregados a la Imprenta Distrital / Número de PDF proyectados</t>
  </si>
  <si>
    <t>Subdirector Operativo
Profesional Especializado Gerencia de Artes Plásticas</t>
  </si>
  <si>
    <t>Subdirector Operativo
Profesional Universitario Gerencia de Artes Plásticas</t>
  </si>
  <si>
    <t>Subdirector Operativo
Profesional Especializado Plataforma Bogotá</t>
  </si>
  <si>
    <t>Subdirector Operativo
Profesional Especializado Gerencia de Artes Plásticas
Técnico Operativo</t>
  </si>
  <si>
    <t>Subdirector Operativo
Profesional Universitario Gerencia de Artes Plásticas
Técnico Operativo</t>
  </si>
  <si>
    <t>Número de actividades transversales desarrolladas entre las gerencias / Número de actividades transversales proyectadas</t>
  </si>
  <si>
    <t>Subdirector Operativo
Equipo de la Gerencia</t>
  </si>
  <si>
    <t>Mecanismo de verificación</t>
  </si>
  <si>
    <t>Resoluciones de concursos</t>
  </si>
  <si>
    <t>Número de actividades desarrolladas en EL Parqueadero / Número de actividades programadas</t>
  </si>
  <si>
    <t>Programación mensual
Informes de la Gerencia
Registros de asistencia</t>
  </si>
  <si>
    <t>Portal tecnológico funcionando
Informes de la Gerencia</t>
  </si>
  <si>
    <t>Resolución del concurso</t>
  </si>
  <si>
    <t>Solicitudes de impresión a la Imprenta Distrital y archivos PDF</t>
  </si>
  <si>
    <t>Solicitudes de impresión a la Imprenta Distrital y archivos PDF
Página web en funcionamiento 
Programación mensual
Informes de la Gerencia
Registros de asistencia</t>
  </si>
  <si>
    <t>Realizar 9 convocatorias del Programa Distrital de Estímulos.</t>
  </si>
  <si>
    <t>Realizar 5 laboratorios, 1 espacio en residencia y 2 muestras en El Parqueadero.</t>
  </si>
  <si>
    <t>Consolidar la infraestructura tecnológica de la Estación CKWEB. Imagen y sonido, e implementar una programación online.</t>
  </si>
  <si>
    <t>Dinamizar el proyecto Vitrina de Arte en centros comerciales a través del Programa de Estímulos y darle continuidad a la programación de exposiciones.</t>
  </si>
  <si>
    <t>Dar continuidad y fortalecer la internacionalización de la revista Errata#.</t>
  </si>
  <si>
    <t>Realizar la producción editorial de 5 publicaciones transversales a los programas de la Gerencia.</t>
  </si>
  <si>
    <t>Coordinar la realización de la exposicion resultante del concurso VI Premio de Curaduría Histórica del Programa de Investigación del Arte Colombiano.</t>
  </si>
  <si>
    <t>Desarrollo de proyectos transversales entre las dos gerencias de la FUGA.</t>
  </si>
  <si>
    <t>Alcanzar 2 actividades transversales entre las gerencias.</t>
  </si>
  <si>
    <t>Entregar a la Imprenta Distrital los PDF definitivos de 5 publicaciones.</t>
  </si>
  <si>
    <t>Otorgar 46 estímulos en el Programa Distrital de Estímulos (incluye concursos y jurados).</t>
  </si>
  <si>
    <t>Llevar a cabo la programación del proyecto El Parqueadero del Programa de creaciòn y experimentación.</t>
  </si>
  <si>
    <t>Realizar 20 actividades entre laboratorios, conferencias, talleres, etc.
Constituir 1 club de electrónica
Programar 1 encuentro de activistas digitales</t>
  </si>
  <si>
    <t>Llevar a cabo la programación de exposiciones en la sede de la FUGA.</t>
  </si>
  <si>
    <t>Llevar a cabo la programación del proyecto Plataforma Bogotá: laboratorio de arte, ciencia y tecnología, del Programa de Creaciòn y Experimentación.</t>
  </si>
  <si>
    <t>Realizar 5 actividades en CABEZAderatón.
Implementar 1 residencia para la activación del proyecto CABEZAderatón.</t>
  </si>
  <si>
    <t>Desarrollar 1 portal tecnológico para el proyecto CKWEB
Producir 20 programas
Realizar el registro y transmisión de 4 actividades de debate de la FUGA
Llevar a cabo las transmisiones del Sistema Distrital de Arte, Cultura y Patrimonio</t>
  </si>
  <si>
    <t>Portal tecnológico desarrollado y en funcionamiento
Número de programas realizados / Número de programas proyectados
Número de registros y transmisiones de actividades de debate / Número de registros y transmisiones programados
Número de transmisiones del Sistema Distrital de Cultura / Número de sesiones del Sistema Distrital de Arte, Cultura y Patrimonio solicitadas por la SCRD</t>
  </si>
  <si>
    <t>Lanzar 1 concurso dirigido a la realización de intervenciones artísticas en las vitrinas de arte.
Llevar a cabo los ciclos de exposiciones en las vitrinas con los artistas seleccionados por concurso</t>
  </si>
  <si>
    <t>Realizar actividades como conferencias, visitas guiadas, laboratorios, talleres de formación en los distintos espacios de la FUGA.</t>
  </si>
  <si>
    <t xml:space="preserve">Llevar a cabo las actividades transversales del Programa de Formación. </t>
  </si>
  <si>
    <t>Llevar a cabo la programación del proyecto CABEZAderatón y una residencia para la activación  del espacio.</t>
  </si>
  <si>
    <t>Conformar un comité asesor de Plataforma Bogotá.</t>
  </si>
  <si>
    <t>Instalar un comité asesor de Plataforma Bogota.</t>
  </si>
  <si>
    <t>Comité asesor conformado.</t>
  </si>
  <si>
    <t>Documento elaborado sobre el redireccionamiento de los proyectos Plataforma Bogotá, El Parqueadero y el Programa Distrital de Estímulos.</t>
  </si>
  <si>
    <t>Elaborar un documento estratégico para el redireccionamiento de los proyectos Plataforma Bogotá, El Parqueadero y el Programa Distrital de Estímulos.</t>
  </si>
  <si>
    <t>Comité asesor instalado</t>
  </si>
  <si>
    <t>Medio de verificación</t>
  </si>
  <si>
    <t>1. Crear y consolidar espacios para la promoción y el fomento de las prácticas artísticas, mediante el otorgamiento de estímulos y la construcción de proyectos especiales creativos en las diferentes áreas.
3. Promover el conocimiento de la historia y actualidad política colombiana y propiciar el debate en torno a los diversos temas de interés ciudadano.</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</si>
  <si>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</si>
  <si>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 xml:space="preserve">Comunicación </t>
  </si>
  <si>
    <t>Actualizar diariamente la página web de la FUGA  con las distintas actividades que allíse realizan</t>
  </si>
  <si>
    <t>Alcanzar un promedio mensual de 6000 visitas y 3950 visitantes únicos  en la página web</t>
  </si>
  <si>
    <t>Número de visitas promedio mensual en la página web</t>
  </si>
  <si>
    <t>Google Analytics</t>
  </si>
  <si>
    <t xml:space="preserve">Diciembre de 2014 </t>
  </si>
  <si>
    <t>Recurso humano del área de comunicaciones</t>
  </si>
  <si>
    <t>Jefe de prensa
Editor web</t>
  </si>
  <si>
    <t>Realizar y enviar a bases de datos periodistas boletines de prensa y mantener contacto con periodistas</t>
  </si>
  <si>
    <t>Alcanzar un promedio de 70 publicaciones mensuales en medios de comunicación</t>
  </si>
  <si>
    <t>Promedio mensual de apariciones en medios de comunicación</t>
  </si>
  <si>
    <t>Informe de monitoreo de medios</t>
  </si>
  <si>
    <t>Jefe de prensa</t>
  </si>
  <si>
    <t xml:space="preserve">Divulgar eventos y noticias de la FUGA a través de redes sociales </t>
  </si>
  <si>
    <t>Estadisticas de Facebook
Twittercounter.com
Twitstats.com</t>
  </si>
  <si>
    <t xml:space="preserve">
Jefe de prensa
Editor web</t>
  </si>
  <si>
    <t>Publicar avisos de prensa de los eventos de la FUGA</t>
  </si>
  <si>
    <t>Publicar 9 avisos de prensa</t>
  </si>
  <si>
    <t xml:space="preserve">Número de avisos publicados </t>
  </si>
  <si>
    <t>Oficina de Comunicaciones</t>
  </si>
  <si>
    <t>Jefe de prensa
Diseñador
Producctor audiovisual</t>
  </si>
  <si>
    <t xml:space="preserve">Divulgar eventos y proyectos de la FUGA a través de videos       </t>
  </si>
  <si>
    <t xml:space="preserve">Publicar 5 videos de divulgación de eventos </t>
  </si>
  <si>
    <t>Número de videos realizados</t>
  </si>
  <si>
    <t>Jefe de prensa
Producctor audiovisual</t>
  </si>
  <si>
    <t>Alcanzar 150 visualizaciones de cada video al mes</t>
  </si>
  <si>
    <t xml:space="preserve">Número de visitantes a los videos </t>
  </si>
  <si>
    <t>Youtube.com</t>
  </si>
  <si>
    <t>Productor audiovisual</t>
  </si>
  <si>
    <t xml:space="preserve">Divulgar la programación mensual de la FUGA  a través de programación impresa y boletines digitales. </t>
  </si>
  <si>
    <t>Imprimir 8.000 ejemplares mensuales de programación impresa y distribuirla
Alcanzar 1000 lectores  mensuales a los boletines digitales</t>
  </si>
  <si>
    <t>Número de ejemplares de la programación impresos y distribuidos
Número de lectores de los boletines digitales enviados</t>
  </si>
  <si>
    <t>Oficina de Comunicaciones
Phplist</t>
  </si>
  <si>
    <t>Jefe de prensa                                               
Editor web</t>
  </si>
  <si>
    <t>Elaborar un plan de medios para las principales actividades de la FUGA en 2014</t>
  </si>
  <si>
    <t>Ejecutar el plan de medios 2014</t>
  </si>
  <si>
    <t>Plan de medios ejecutado</t>
  </si>
  <si>
    <t>Plan de medios realizado</t>
  </si>
  <si>
    <t>Actualizar bases de datos periodistas (distritales y nacionales) y públicos de arte, teatro, danza, música y cultura política</t>
  </si>
  <si>
    <t>Actualizar bases de datos</t>
  </si>
  <si>
    <t>Bases de datos actualiadas a diciembre de 2014</t>
  </si>
  <si>
    <t>Base de datos actualizada</t>
  </si>
  <si>
    <t>Diseñar y ejecutar una estrategia de difución especial para el Festival Centro 2014 y 2015</t>
  </si>
  <si>
    <t>Número de Eucoles exhibidos / Número de Eucoles programados
Número de programaciones impresas distribuidas / Número de programaciones impresas programadas
Número de apariciones en medios relativas al Festival Centro / Número de apariciones en medios relativas al Festival Centro esperadas
Número de avisos de prensa relativos al Festival Centro publicados / Número de avisos de prensa relativos al Festival Centro programados</t>
  </si>
  <si>
    <t>Oficina de Comunicaciones
Google Analytics
Estadisticas de Facebook
Twittercounter.com
Tweetstats.com
Informe de monitoreo de medios</t>
  </si>
  <si>
    <t>Realizar un boletín interno bimensual para divulgar temas de interés institucional a los funcionarios y contratistas</t>
  </si>
  <si>
    <t>Realizar 6 boletines internos</t>
  </si>
  <si>
    <t>Número de boletines internos realizados y divulgados / Número de boletines internos programados</t>
  </si>
  <si>
    <t>Oficina de comunicaciones</t>
  </si>
  <si>
    <t>Diseñar e implementar una campaña para promover la imagen institucional a través de piezas gráficas y material de recordación</t>
  </si>
  <si>
    <t>Aumentar en 2% el número de personas que manifiestan conocer la FUGA</t>
  </si>
  <si>
    <t>% de aumento de personas que manifiestan conocer a la FUGA
este indicador será medido bienalmente con la EBC</t>
  </si>
  <si>
    <t>Encuesta Bienal de culturas 2013 y 2015</t>
  </si>
  <si>
    <t xml:space="preserve">Implementar un software que permita registrar y dar respuesta al tráfico de solicitud de productos comunicativos de las distintas dependencias de la entidad </t>
  </si>
  <si>
    <t>Software diseñado e implementado</t>
  </si>
  <si>
    <t>Recurso humano del área de comunicaciones
Profesional de sistemas</t>
  </si>
  <si>
    <t>Jefe de prensa
Productor audiovisual</t>
  </si>
  <si>
    <t>Desarrollar el programa de clubes y talleres artísticos en sede</t>
  </si>
  <si>
    <t>Desarrollar 160 clubes y talleres artísticos en diferentes áreas</t>
  </si>
  <si>
    <t>Número de clubes y talleres artísticos ofrecidos / Número de clubes y talleres artísticos programados</t>
  </si>
  <si>
    <t>Informes de gestión del contratista
Inscripciones
Listados de asistencia
Encuestas de satisfacción de usuarios</t>
  </si>
  <si>
    <t>Subdirección Operativa
Coordinador del programa</t>
  </si>
  <si>
    <t>Recaudar al menos $70 millones en inscripciones</t>
  </si>
  <si>
    <t>Direro recaudado ppor inscripciones / Recaudo proyectado</t>
  </si>
  <si>
    <t>Tesorería</t>
  </si>
  <si>
    <t>Desarrollar el programa de talleres artísticos en localidades</t>
  </si>
  <si>
    <t>Desarrollar 60 talleres artísticos en diferentes áreas en localidades (por no menos 20 en barrios del Plan 75/100)</t>
  </si>
  <si>
    <t>Número de talleres artísticos ofrecidos / Número de talleres artísticos programados</t>
  </si>
  <si>
    <t>Informes de gestión del contratista
Listados de asistencia
Encuestas de satisfacción de usuarios</t>
  </si>
  <si>
    <t>Muestras artísticas de mitad y fin de año de talleres artísticos</t>
  </si>
  <si>
    <t>Organizar 7 muestras de los talleres artísticos</t>
  </si>
  <si>
    <t>Número de muestras realizadas / Número de muestras programadas</t>
  </si>
  <si>
    <t>Informes de gestión del contratista
Programación artística impresa
Formato de eventos masivos</t>
  </si>
  <si>
    <t>Implementación del codigo de barras en el proceso facturación de talleres artísticos</t>
  </si>
  <si>
    <t>Implementacr el codigo de barras en el proceso facturación de talleres artísticos</t>
  </si>
  <si>
    <t>Codigo de barras implementado y en funcionamiento</t>
  </si>
  <si>
    <t>Formulario y proceso de inscripción</t>
  </si>
  <si>
    <t>En Comité Directivo del 9 de marzo de 2011 se discutieron y propusieron funciones para una Subdirección de Artes Visuales que no quedaron oficializadas, pero sirven de referencia.
Es la dependencia encargada del diseño y ejecución de los planes, programas y proyectos de la Fundación para la promoción, investigación y difusión de las artes visuales en el Distrito Capital. Funciones:
a) Dirigir y gestionar los planes programas y proyectos de la Fundación, orientados a la promoción, investigación y difusión de las artes visuales.
b) Gestionar la programación derivada de los proyectos especiales en artes visuales en los escenarios a cargo de la Subdirección.</t>
  </si>
  <si>
    <t>c) Gestionar los proyectos curatoriales en relación a la recuperación de la memoria histórica de las artes visuales.
d) Liderar las acciones de circulación de las artes visuales a nivel nacional e internacional de los proyectos a cargo de la Fundación.
e) Diseñar e implementar estrategias para conservar, enriquecer y difundir la colección artística de la Fundación y garantizar el acceso y apropiación por parte del público.
f) Coordinar con la Dirección General las campañas de divulgación de los planes, programas y proyectos a cargo de la Subdirección.
g) Las demás que le sean propias o asignadas de acuerdo con la naturaleza de la dependencia.</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</si>
  <si>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</si>
  <si>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</si>
  <si>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</si>
  <si>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</si>
  <si>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 xml:space="preserve">Alcanzar 215 nuevos seguidores mensuales promedio en Facebook 
Alcanzar 1073 nuevos seguidores mensuales promedio en Twitter
</t>
  </si>
  <si>
    <t>Número de seguidores en Facebook
Número de seguidores en Twitter</t>
  </si>
  <si>
    <t>Diseñar y gestionar 50 Eucoles para FC 2014
Diseñar y gestionar 50 Eucoles para FC 2015
Distribuir 8000 programaciones impresas FC 2014
Distribuir 8000 programaciones impresas FC 2015
Alcanzar 200 apariciones en medios relativas al FC 2014 
Alcanzar 210 apariciones en medios relativas al FC 2015
Publicar 8 de avisos de prensa relativos al FC 2014
Publicar 8 de avisos de prensa relativos al FC 2015</t>
  </si>
  <si>
    <t>Enero de 2014
Enero de 2015</t>
  </si>
  <si>
    <t>SUBDIRECCIÓN OPERATIVA - COMUNICACIÓN</t>
  </si>
  <si>
    <t>SUBDIRECCIÓN OPERATIVA - CLUBES Y TALLERES ARTÍSTICOS</t>
  </si>
  <si>
    <t>Según Acuerdo de la Junta Directiva 001 de 2011:
Subdirección Operativa. Es la dependencia encargada de la dirección, coordinación, control y promoción de la gestión cultural y artística de la Fundación, a través del desarrollo de estrategias, planes, programas y proyectos especiales creativos, curaduría histórica y fortalecimiento del centro histórico como una de las principales centralidades culturales del Distrito Capital de acuerdo a los objetivos y metas institucionales.
Funciones:
a) Formular, gestionar y ejecutar planes, programas y proyectos orientados a incentivar la apropiación del conocimiento de la historia y actualidad política distrital y nacional y promover la conciencia democrática en el Distrito Capital.
b) Formular y gestionar las estrategias para la programación y ejecución de las actividades culturales y que se realicen en los diferentes escenarios a cargo de la Fundación.
c) Dirigir, formular y ejecutar los planes, programas y proyectos de circulación, curaduría artística y programación cultural permanente de la fundación.
d) Dirigir y gestionar proyectos especiales creativos con el fin de cumplir los objetivos institucionales.</t>
  </si>
  <si>
    <t>e) Dirigir y gestionar la producción logística de los eventos culturales y artísticos que produzca o apoye la fundación.
f) Desarrollar actividades que permitan al público en general conocer las obras de arte de propiedad de la Fundación.
g) Gestionar y asegurar el oportuno cumplimiento de los planes, programas y proyectos de la Fundación.
h) Diseñar y programar la producción audiovisual o impresión documental de información sobre la Fundación y el material de prensa, radio y televisión.
i) Preparar los mecanismos de convocatoria, para los concursos y demás exposiciones que desarrolle la Fundación.
j) Supervisar y responder por el archivo de las publicaciones, invitaciones, recibo y entrega de obras de arte, materiales e implementos que se requieran en los eventos y depósito de obras de arte permanente y/o transitoria.
k) Dirigir la Biblioteca especializada en Historia y actualidad Política Colombiana y definir programas orientados a incentivar la apropiación del conocimiento de la historia y la actualidad política distrital y nacional para promover la conciencia democrática en el Distrito Capital.
l) Gestionar ante las entidades públicas y privadas, la colaboración y la consecución de los recursos que permitan el adecuado desarrollo de los planes, programas y proyectos de la Fundación Gilberto Alzate Avendaño".</t>
  </si>
  <si>
    <t>Subdiretor Operativo</t>
  </si>
  <si>
    <t>Subdirector Operativo / Profesional Universitario Comunicaciones</t>
  </si>
  <si>
    <t>Objetivo estratégico (Elegir de la lista)</t>
  </si>
  <si>
    <t>Meta entidad (Elegir de la lista)</t>
  </si>
  <si>
    <t>Proceso Relacionado</t>
  </si>
  <si>
    <t>Recursos (Financieros, técnicos o humanos)</t>
  </si>
  <si>
    <t>1. Crear y consolidar espacios para la promoción y el fomento de las prácticas artísticas, mediante el otorgamiento de estímulos y la construcción de proyectos especiales creativos en las diferentes áreas</t>
  </si>
  <si>
    <t>Número de estímulos entregados / Número de estímulos programados</t>
  </si>
  <si>
    <t>Resoluciones de ganadores de la programación</t>
  </si>
  <si>
    <t>Gerente de Producción</t>
  </si>
  <si>
    <t>Número de presentaciones realizadas / Número de presentaciones programadas</t>
  </si>
  <si>
    <t>Programación impresa, contratos suscritos y pagos, formatos de asistencia para eventos masivos</t>
  </si>
  <si>
    <t>Contratos suscritos y pagos</t>
  </si>
  <si>
    <t>Número de contratos suscritos / Número de contratos programados</t>
  </si>
  <si>
    <t>GERENCIA DE PRODUCCIÓN</t>
  </si>
  <si>
    <t>En Comité Directivo del 9 de marzo de 2011 se discutieron y propusieron funciones para una Subdirección de Producción que no quedaron oficializadas, pero sirven de referencia.
Es la dependencia encargada de diseñar, dirigir y ejecutar la programación cultural y artística de la Fundación.
a) Diseñar, dirigir, y ejecutar la programación cultural y artística permanente de la entidad en los escenarios a cargo de la Subdirección.
b) Implementar estrategias para que el público del Distrito Capital conozca, disfrute, valore y apropie las prácticas artísticas y culturales que ofrece la Fundación.</t>
  </si>
  <si>
    <t>c) Dirigir y gestionar la producción técnica y logística requerida para la ejecución de los planes, programas y proyectos en los escenarios e instalaciones a cargo de la Subdirección.
d) Diseñar y ejecutar los planes, programas y proyectos tendientes a la formación y sensibilización del público en prácticas culturales.
e) Gestionar la disposición y uso de la Biblioteca especializada en Historia y actualidad Política Colombiana y definir programas orientados a incentivar la promoción y difusión de sus servicios.
f) Coordinar con la Dirección General las acciones necesarias para propiciar la participación de los artistas y del público en la optimización del uso de los servicios y escenarios culturales a cargo de la Fundación.
g) Las demás que le sean propias o asignadas de acuerdo con la naturaleza de la dependencia</t>
  </si>
  <si>
    <t>Apoyar 1.125 iniciativas mediante estímulos y alianzas</t>
  </si>
  <si>
    <t>Recurso humano del área de comunicaciones
Recursos previstos en el Plan Anual de Adquisiciones</t>
  </si>
  <si>
    <t>PRIMER SEGUIMIENTO</t>
  </si>
  <si>
    <t>SEGUNDO SEGUIMIENTO</t>
  </si>
  <si>
    <t>Versión: julio 3 de 2014</t>
  </si>
  <si>
    <t>Resultado del indicador</t>
  </si>
  <si>
    <t>Contratación de un equipo asesor, administrativo y técnico que complemente la planta existente y apoye la gestión y producción</t>
  </si>
  <si>
    <t>PRIMER SEGUIMIENTO DICIEMBRE 2.014</t>
  </si>
  <si>
    <t>Se desarrollaron 233 talleres en diferentes áreas artísticas: 164 en la sede de la entidad, y 69 en 19 localidades.</t>
  </si>
  <si>
    <t>En el proceso de inscripciones a talleres en la vigencia 2014 se recaudaron $85.135.000.</t>
  </si>
  <si>
    <t>Se han desarrollado 79 talleres en 19 localidades en las siguientes disciplinas: robotica, danza afro, danza salsa, danza folclorica, danza urbana, yoga, teatro, fotografia y origami. De lo anterior, 23 se han desarrollado en barrios del Plan 75/100.</t>
  </si>
  <si>
    <t>Implementar el codigo de barras en el proceso facturación de talleres artísticos</t>
  </si>
  <si>
    <t>Desde el mes de abril de 2014 se incluyo en el formato de inscripcion en linea un código de barras para agilizar el proceso de facturación y unificar la información. También se automatizó la generación de la factura evitando  posibles fraudes y proporcionando transparencia al proceso de inscripciones.</t>
  </si>
  <si>
    <t>En el mes de junio se realizaron 2 muestras de música, teatro juvenil, danza contemporanea, folclorica, jazz y urbana, fotografia, artes plásticas y narración oral.
En el mes de dicembre se realizarán 8 muestras más de narración oral, literatura, música juvenil, adultos, étnica, blues-rock, colombiana, teatro juvenil y adulto, cine y video, fotografia y origami, danza folclorica, contemporanea, afro, jazz, urbana, tango y flamenco.</t>
  </si>
  <si>
    <t>Organizar 8 muestras de los talleres artísticos</t>
  </si>
  <si>
    <t>Seguimiento:</t>
  </si>
  <si>
    <t>Apoyar 912 iniciativas mediante estímulos y alianzas</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</si>
  <si>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</si>
  <si>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Número de acciones de reconocimiento apoyadas / Número de acciones de reconocimiento programadas</t>
  </si>
  <si>
    <t>Resolución de apertura de concursos
Cartillas
Resolución de ganadores
Resolución de ganadores
Actas de jurados</t>
  </si>
  <si>
    <t>Coordinación, supervisión, seguimiento y asesoría técnica de las actividades correspondientes al apoyo al Corredor Cultural del Centro / Carrera Séptima</t>
  </si>
  <si>
    <t>Entre enero y julio, se han otorgado las siguientes acciones de reconocimiento:
- Coproducciones para la franja de teatro infantil: se seleccionaron 2 agrupaciones, de las cuales 1 está realizando los eventos acordados en la convocatoria.
En desarrollo:
- Convocatoria Expresiones artistias y culturales de la población raizal: Se seleccionaron 3 agrupaciones, que están programadas para el segundo semestre.- Beca para jóvenes talentos Festival Centro 2016: Se preseleccionaron 15 agrupaciones, que están realizando sus presentaciones en El Muelle, de las  cuales el público seleccionará 10 que se presentarán en el Festival Centro 2016
- Bolsa de estímulos para los participantes seleccionados al taller de fabricación y manipulación de marionetas de gran formato como elemento expresivo y simbólico con enfoque inercultural: Se seleccionaron 20 personas que harán parte de los defiles de la Fiesta de Bogotá.
- Convocatoria expresiones artistias y culturales de la  población negra: se lanzará en agosto (4 grupos)
- Convocatoria expresiones artistias y culturales de la  población campesina: se lanzará en agosto (5 grupos)
- Convocar diferentes grupos étnicos y sectores sociales y etarios para presentar propuestas de comparsas de las prácticas festivas en el marco de la celebración de la Fiesta de Bogotá. Se lanzó en marzo y se fallará en agosto. Se esperan 4 premios.</t>
  </si>
  <si>
    <t>Desarrollar 6 convocatorias dirigidas a las diversas poblaciones, que conformarán la programación artística y cultural de la FUGA en 2015</t>
  </si>
  <si>
    <t>Apoyo el proyecto Cultura Viva Comunitaria en la ciudad de Bogotá</t>
  </si>
  <si>
    <t>Convenio suscrito</t>
  </si>
  <si>
    <t>Suscribir un convenio interadministrativo para el desarrollo del apoyo</t>
  </si>
  <si>
    <t>Convenio suscrito
Informes de gestión</t>
  </si>
  <si>
    <t>Se suscribió el convenio con la Fundación Red Bacatá. El desarrollo del convenio ocurrirá en el mes de octubre</t>
  </si>
  <si>
    <t>Coordinar el 100% de las acciones de la FUGA en torno al Corredor Centro</t>
  </si>
  <si>
    <t>Porcentaje de cumplimiento de las acciones</t>
  </si>
  <si>
    <t>Contrato suscrito
Informes de contratista</t>
  </si>
  <si>
    <t>Se suscribió un contrato para la producción del festival. Se contrataron los curadores, quienes se encuentran negociando con las posibles agrupaciones.</t>
  </si>
  <si>
    <t>Dirigir, programar, gestionar y producir el Festival Centro 2015</t>
  </si>
  <si>
    <t>Dirigir, programar, gestionar y pre-producir el Festival Centro 2016</t>
  </si>
  <si>
    <t>Realizar 48 presentaciones de grupos nacionales e internacionales</t>
  </si>
  <si>
    <t>Se realizaron 52 presentaciones artisticas entre el 11 al 18 de enero.</t>
  </si>
  <si>
    <t>Realizar el 100% de la pre-producción del festival 2016</t>
  </si>
  <si>
    <t>Número de actividades de preproducción / Número de actividades programadas</t>
  </si>
  <si>
    <t>En enero se suscribieron los sigiuntes contratos:
1) Profesional asesora para infantil, música y Festival Centro
2) Profesional asesora para teatro y danza y Festival Centro</t>
  </si>
  <si>
    <t>Suscribir 2 contratos de prestación de servicios</t>
  </si>
  <si>
    <t>Implementar un programa de coproducciones con artistas de teatro, música y danza y expresiones artísticas y culturales que formarán parte de la programación artística y cultural</t>
  </si>
  <si>
    <t>Realiazr 80 coproduccciones</t>
  </si>
  <si>
    <t>Entre abril y junio, se han concretado:
- 1 coproducción con IDARTES
- 11 coproducciones con artistas
- 2 artistas invitados</t>
  </si>
  <si>
    <t>Realizar 5 acciones de encuentro intercultural entre las poblaciones diversas de la ciudad</t>
  </si>
  <si>
    <t>Coordinar el 4 y 5 Encuentro Intercultural Bogotá</t>
  </si>
  <si>
    <t>Coordinar 2 encuentros interculturales</t>
  </si>
  <si>
    <t>Número de encuentros realizados / Número de encuentros programados</t>
  </si>
  <si>
    <t>Realizar la producción del desfile de comparsas, y la cátedra de cultura festiva</t>
  </si>
  <si>
    <t>Desfile realizado
Cátedra realizada</t>
  </si>
  <si>
    <t>Fotografías, videos, informes</t>
  </si>
  <si>
    <t>Coordinar la conmemoración del natalicio y muerte de Gabriel García Márquez</t>
  </si>
  <si>
    <t>Desarrollar 4 acciones para la celebración</t>
  </si>
  <si>
    <t>Número de actividades realiazdas / Número de actividades programadas</t>
  </si>
  <si>
    <t>Contratos suscritos</t>
  </si>
  <si>
    <t>En el mes de abril se realizó:
1) 3 presentaciones teatrales sobre 100 años de soledad como parte de la programación artística de la FUGA
2) 1 presentación de la obra teatral “Las Ausencias”, escrita y dirigida por Esteban García Garzón, como aporte a la programación artística y cultura de la  28ª Feria Internacional del Libro de Bogotá 2015, cuyo país invitado fue Macondo
3) Laboratorio Escénico Univalle “Cien preguntas a Gabo” dirigido por el maestro Alejandro González Puche</t>
  </si>
  <si>
    <t>En marzo se suscribió un contrato de prestación de servicios para la articulación de la FUGA con las demás entidades que hacen parte del corredor.
En 2015, el apoyo a este corredor ha girado en torno a:
- Una programación artística y cultural articulada con las demás organizaciones del corredor
- Recorridos gratuitos por el "Corazón de Bogotá", con las alcaldías locales del territorio
- Fortalecimiento del Corredor Cultural Rumichaca (barrios Belén y Egipto)
- Apropiación de la oferta artística y cultural del corredor por parte de los habitantes del centro de Bogotá.
Se considera un avance del 30%
En desarrollo:
- Organización de un espacio de debate público en torno al corredor, denominado "Diálogos ciudadanos del Corredor Cultural Centro
- Articulación de acciones que apoyan las diferentes fiestas de la localidad La Candelaria con las actividades culturales de la FUGA
- Convocatoria para otrogar premios a los artistas de la carrera 7</t>
  </si>
  <si>
    <t>Apoyar el Septimafro 2015</t>
  </si>
  <si>
    <t>Apoyo al Septimafro 2015</t>
  </si>
  <si>
    <t>Septimafro realizado</t>
  </si>
  <si>
    <t>Contrato suscrito
Fotografías</t>
  </si>
  <si>
    <t>Se llevará a cabo en el segundo semestre.</t>
  </si>
  <si>
    <t xml:space="preserve">                                       PLAN DE ACCIÓN POR DEPENDENCIAS FUGA 2015</t>
  </si>
  <si>
    <t>3. Fomentar, fortalecer y dinamizar las prácticas culturales, entendidas como aquellas acciones que movilizan saberes, valores, imaginarios, hábitos y actitudes de carácter colectivo.
4. Brindar espacios interculturales para el libre desarrollo y visibilización de las prácticas culturales de las comunidades que construyan contenidos identitarios y simbólicos compartidos, en condiciones de inclusión, equidad y democracia.</t>
  </si>
  <si>
    <t>En el mes de junio se suscribió un convenio entre la SCRD, la FUGA y la Fundación Erigaie para realizar el tercer Encuentro Intercultural Bogotá y cuarto Encuentro "Diálogos interculturales de ciudad". Se desarrollarán en octubre.</t>
  </si>
  <si>
    <t>SEGUIMIENTO A JUNIO DE 2015</t>
  </si>
  <si>
    <t>Fomento de prácticas artísticas y culturales
Circulación y apropiación de prácticas artísticas y culturales</t>
  </si>
  <si>
    <t>Se está preparando la producción del desfile en la Fiesta de Bogotá para el 9 de agosto
Se está preparando la cátedra sobre cultura festiva, que ocurrirá los días 1, 18 y 25 de septiembre y el 13 de octubre</t>
  </si>
  <si>
    <t>Desfile: 30%
Cátedra: 10%</t>
  </si>
  <si>
    <t>Realizar del desfile en la Fiesta de Bogotá
Realizar la cátedra de cultura festiva</t>
  </si>
  <si>
    <t>Apoyar 200 iniciativas y acciones de reconocimiento de las expresiones culturales diversas mediante estímulos, apoyos y alianzas con organizaciones de grupos poblacionales y sectores sociales y etarios.
Realizar 4 de acciones afirmativas dirigidas a las poblaciones diversas de la ciudad con enfoque intercultural.</t>
  </si>
  <si>
    <t>SEGUIMIENTO A DICIEMBRE DE 2015</t>
  </si>
  <si>
    <t>En marzo se suscribió un contrato de prestación de servicios para la articulación de la FUGA con las demás entidades que hacen parte del corredor.
En 2015, el apoyo a este corredor ha girado en torno a:
- Una programación artística y cultural articulada con las demás organizaciones del corredor
- Recorridos gratuitos por el "Corazón de Bogotá", con las alcaldías locales del territorio
- Fortalecimiento del Corredor Cultural Rumichaca (barrios Belén y Egipto)
- Apropiación de la oferta artística y cultural del corredor por parte de los habitantes del centro de Bogotá.
Las actividades se realizaron en su totalidad con un avance del 100 %
- Se realizó un encuentro de evaluación entre las organizaciones que hacen parte del corredor cultural liderado por la FUGA.
-  Se realizó articulación de acciones que apoyan las diferentes fiestas de la localidad La Candelaria : fiesta de las velitas de la candelaria la fuga realizó un concierto, realizacion de las novenas , realizacion del mural de la vida , se apoyó la programación artística de la carrera septima  con un productor y dos asistentes para apoyar el rproyecto de programación artistica de la carrera septima que lidera la SCRD.
- Para la fiesta de reyes se contrató la banda juvenil de chia que realizó un concierto en el corredor de la carrera septima y uno en la plaza egipto.</t>
  </si>
  <si>
    <t>Entre enero y diciembre  se  otorgaron las siguientes acciones de reconocimiento:
- Coproducciones para la franja de teatro infantil: se seleccionaron 2 agrupaciones que realizaron los eventos acordados en la convocatoria.
- Convocatoria Expresiones artistias y culturales de la población raizal: Se seleccionaron 5 agrupaciones, que se desarrollaron durante el segundo semestre.
- Beca para jóvenes talentos Festival Centro 2016: Se preseleccionaron 15 agrupaciones, que  realizaron sus presentaciones en El Muelle, de las  cuales el público seleccionó 10 que se presentaron en el Festival Centro 2016
- Bolsa de estímulos para los participantes seleccionados al taller de fabricación y manipulación de marionetas de gran formato como elemento expresivo y simbólico con enfoque inercultural: Se seleccionaron 20 personas que hicieron parte de los defiles de la Fiesta de Bogotá.
- Convocatoria expresiones artistias y culturales de la  población negra: se lanzó en agosto, se premiaron 4 grupos.
- Convocatoria expresiones artistias y culturales de la  población campesina: se lanzó en agosto, se premiaron 6 grupos.
- Convocatoria a los diferentes grupos étnicos y sectores sociales y etarios para presentar propuestas de comparsas de las prácticas festivas en el marco de la celebración de la Fiesta de Bogotá se otorgaron 3 premios.
-Se desarrollo la muestra de cultura Gitana  en el marco de la programacion artistica
-Se desarrolló una muestra gastronomica de cultura negra y campesina 
-Se realizó un taller de gastronomia realizado por representates de la comunidad  mocona, wayu y la boquilla.
-Se apoyó a un encuentro LGBTI
-Se realizaron 5 peñas de mujeres raizal</t>
  </si>
  <si>
    <t xml:space="preserve">Se suscribió el convenio con la Fundación Red Bacatá cuyo objeto fue: Aunar esfuerzos administrativos, técnicos, logísticos y operativos entre la Fundación Gilberto Alzate Avendaño y la Fundación Naturaleza y Patrimonio como parte de la Red Bakata, para realizar el proyecto “Propuesta de Fortalecimiento de las Dinámicas de la Cultura Viva Comunitaria en Bogotá 2015” en el marco del plan de desarrollo Bogotá Humana. Se desarrolló el proyecto en el mes de diciembre de 2.015 </t>
  </si>
  <si>
    <t>En el mes de junio se suscribió un convenio entre la SCRD, la FUGA y la Fundación Erigaie para realizar el tercer Encuentro Intercultural Bogotá y cuarto Encuentro "Diálogos interculturales de ciudad", el objeto del convenio fué: Aunar esfuerzos entre la Secretaria Distrital de Cultura, Recreación y Deporte, (SDCRD), la Fundación Gilberto Alzate Avendaño (FUGA) y la Fundación Erigaie para realizar el “Tercer Encuentro Intercultural Bogotá” y Cuatro encuentro “Diálogos Interculturales de Ciudad” para continuar la consolidación de espacios de diálogo, el reconocimiento de las manifestaciones culturales el fomentó a la práctica intercultural en la ciudad de Bogotá, como parte de la una política pública, de ciudad incluyente, diversa y democrática. Las actividades se desarrollaron en su totalidad en el segundo semestre de 2.015.</t>
  </si>
  <si>
    <t>Se realizó  en un 100% la dirección, programación, gestión y pre-producción del Festival Centro 2016 con el desarrollo de las siguientes actividades:
*Se suscribió un contrato para la producción del festival.
*Se contrataron los curadores para negociar las  agrupaciones.
*Se contrataron 39 grupos que realizaron sus presentaciones en el marco del Festival Centro.
*Se suscribieron dos contratos para la logística y producción del Festival Centro.</t>
  </si>
  <si>
    <t xml:space="preserve">Se  realizó la fiesta de Bogotá sin ningún contratiempo:
- Se desarrolló un desfile de comparsas  en la fiesta de Bogotá el 09 de agosto de 2015, se premiaron 3 grupos .
- En los meses de septiembre octubre y noviembre de 2015 se realizó la catedra cultura festiva en convenio con la Secretaria de Cultura Recreacion y Deportes, la cual contó con la asistencia de  tres invitados internacionales y la participación de 80 asistentes.
</t>
  </si>
  <si>
    <t>Se realizaron 215 presentaciones artisticas entre Enero y Diciembre de 2015.</t>
  </si>
  <si>
    <t>El Septimafro 2015 no se realizó teniendo en cuenta que la entidad ejecutora manifestó la imposibilidad de realizar el evento en el 2015,  se adoptó la decisión de aceptar la sugerencia de Multietnias (entidad ejecutora), y posponer la realización del evento para el mes de enero del año 2016. 
Se estima el nivel de cumplimiento en un 20% ya que se realizó gestión para la suscripción del convenio  y se elaboraron y radicaron los estudios previos en la Secretaria de Cultura.</t>
  </si>
  <si>
    <t>En la vigencia 2015 se apoyaron las siguientes iniciativas:
- 1 coproducción con IDARTES
- 14 coproducciones con artistas
- 18 artistas invitados
- 2 Premios de Convocatorias franja infantil
- 10 premios festival jovenes talentos
- 5 premios convocatoria musica raizal
- 6 premios convocatoria música campesina
- 4 premios convocatoria negros</t>
  </si>
  <si>
    <t>Se coordinó la conmemoración del natalicio y muerte de Gabriel García Márquez con la realización de las siguientes actividades en el mes de abril de 2015:
1) 3 presentaciones teatrales sobre 100 años de soledad como parte de la programación artística de la FUGA
2) 1 presentación de la obra teatral “Las Ausencias”, escrita y dirigida por Esteban García Garzón, como aporte a la programación artística y cultura de la  28ª Feria Internacional del Libro de Bogotá 2015, cuyo país invitado fue Macondo
3) Laboratorio Escénico Univalle “Cien preguntas a Gabo” dirigido por el maestro Alejandro González Puche</t>
  </si>
  <si>
    <t>En el mes de enero se realizó la contratación de un equipo asesor, administrativo y técnico para complementar la planta existente y apoyar la gestión y producción. Se suscribieron los sigiuntes contratos:
1) Profesional asesora para  eventos infantiles, música y Festival Centro.
2) Profesional asesora para  eventos de teatro, danza y Festival Centro.</t>
  </si>
  <si>
    <t>Apoyar por lo menos 48 iniciativas y acciones de reconocimiento</t>
  </si>
  <si>
    <r>
      <rPr>
        <b/>
        <sz val="16"/>
        <rFont val="Arial"/>
        <family val="2"/>
      </rPr>
      <t>Ana Maria Lozano</t>
    </r>
    <r>
      <rPr>
        <sz val="16"/>
        <rFont val="Arial"/>
        <family val="2"/>
      </rPr>
      <t xml:space="preserve">
Subdirector Operativo</t>
    </r>
  </si>
  <si>
    <r>
      <rPr>
        <b/>
        <sz val="16"/>
        <rFont val="Arial"/>
        <family val="2"/>
      </rPr>
      <t>Gina Agudelo</t>
    </r>
    <r>
      <rPr>
        <sz val="16"/>
        <rFont val="Arial"/>
        <family val="2"/>
      </rPr>
      <t xml:space="preserve">
Gerente de Producción</t>
    </r>
  </si>
  <si>
    <r>
      <rPr>
        <b/>
        <sz val="16"/>
        <rFont val="Arial"/>
        <family val="2"/>
      </rPr>
      <t>Claudia Marcela Delgado</t>
    </r>
    <r>
      <rPr>
        <sz val="16"/>
        <rFont val="Arial"/>
        <family val="2"/>
      </rPr>
      <t xml:space="preserve">
Profesional Planeación</t>
    </r>
  </si>
  <si>
    <r>
      <t xml:space="preserve">Santiago Echeverri
</t>
    </r>
    <r>
      <rPr>
        <sz val="16"/>
        <rFont val="Arial"/>
        <family val="2"/>
      </rPr>
      <t>Asesor de Planeación</t>
    </r>
  </si>
</sst>
</file>

<file path=xl/styles.xml><?xml version="1.0" encoding="utf-8"?>
<styleSheet xmlns="http://schemas.openxmlformats.org/spreadsheetml/2006/main">
  <numFmts count="2">
    <numFmt numFmtId="164" formatCode="dd/mm/yy"/>
    <numFmt numFmtId="165" formatCode="[$$-240A]#,##0.00;[Red]\([$$-240A]#,##0.00\)"/>
  </numFmts>
  <fonts count="16">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2"/>
      <color rgb="FF000000"/>
      <name val="Arial"/>
      <family val="2"/>
    </font>
    <font>
      <sz val="10"/>
      <color indexed="8"/>
      <name val="Arial"/>
      <family val="2"/>
    </font>
    <font>
      <sz val="16"/>
      <name val="Arial"/>
      <family val="2"/>
    </font>
    <font>
      <b/>
      <sz val="22"/>
      <name val="Arial"/>
      <family val="2"/>
    </font>
    <font>
      <sz val="10"/>
      <name val="Arial"/>
      <family val="2"/>
      <charset val="1"/>
    </font>
    <font>
      <sz val="16"/>
      <color theme="0" tint="-0.499984740745262"/>
      <name val="Arial"/>
      <family val="2"/>
    </font>
    <font>
      <b/>
      <sz val="16"/>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22"/>
        <bgColor indexed="55"/>
      </patternFill>
    </fill>
    <fill>
      <patternFill patternType="solid">
        <fgColor theme="0" tint="-0.249977111117893"/>
        <bgColor indexed="55"/>
      </patternFill>
    </fill>
    <fill>
      <patternFill patternType="solid">
        <fgColor theme="4" tint="0.79998168889431442"/>
        <bgColor indexed="64"/>
      </patternFill>
    </fill>
    <fill>
      <patternFill patternType="solid">
        <fgColor theme="0" tint="-4.9989318521683403E-2"/>
        <bgColor indexed="64"/>
      </patternFill>
    </fill>
  </fills>
  <borders count="10">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style="hair">
        <color indexed="8"/>
      </bottom>
      <diagonal/>
    </border>
    <border>
      <left/>
      <right/>
      <top style="thin">
        <color auto="1"/>
      </top>
      <bottom/>
      <diagonal/>
    </border>
    <border>
      <left style="hair">
        <color indexed="8"/>
      </left>
      <right style="hair">
        <color indexed="8"/>
      </right>
      <top/>
      <bottom/>
      <diagonal/>
    </border>
    <border>
      <left/>
      <right style="hair">
        <color indexed="8"/>
      </right>
      <top style="hair">
        <color indexed="8"/>
      </top>
      <bottom style="hair">
        <color indexed="8"/>
      </bottom>
      <diagonal/>
    </border>
    <border>
      <left/>
      <right/>
      <top/>
      <bottom style="thin">
        <color indexed="64"/>
      </bottom>
      <diagonal/>
    </border>
  </borders>
  <cellStyleXfs count="10">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0" fontId="13" fillId="0" borderId="0"/>
    <xf numFmtId="0" fontId="13" fillId="0" borderId="0" applyBorder="0" applyProtection="0"/>
    <xf numFmtId="0" fontId="2" fillId="0" borderId="0" applyBorder="0" applyProtection="0"/>
  </cellStyleXfs>
  <cellXfs count="136">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0" fillId="0" borderId="0" xfId="0" applyAlignment="1"/>
    <xf numFmtId="0" fontId="0" fillId="3" borderId="0" xfId="0" applyFill="1" applyAlignment="1"/>
    <xf numFmtId="0" fontId="0" fillId="3" borderId="0" xfId="0" applyFill="1"/>
    <xf numFmtId="0" fontId="6" fillId="0" borderId="0" xfId="0" applyFont="1" applyAlignment="1">
      <alignment vertical="center" wrapText="1"/>
    </xf>
    <xf numFmtId="0" fontId="6" fillId="0" borderId="0" xfId="0" applyFont="1" applyBorder="1" applyAlignment="1">
      <alignment horizontal="left" vertical="center" wrapText="1"/>
    </xf>
    <xf numFmtId="17"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17"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NumberFormat="1" applyFont="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wrapText="1"/>
    </xf>
    <xf numFmtId="17" fontId="4" fillId="0" borderId="1" xfId="0" applyNumberFormat="1" applyFont="1" applyBorder="1" applyAlignment="1">
      <alignment horizontal="left" vertical="center" wrapText="1"/>
    </xf>
    <xf numFmtId="0" fontId="7" fillId="0" borderId="9" xfId="0" applyFont="1" applyBorder="1" applyAlignment="1">
      <alignment vertical="center" wrapText="1"/>
    </xf>
    <xf numFmtId="17" fontId="4" fillId="0" borderId="1" xfId="0" applyNumberFormat="1" applyFont="1" applyFill="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9" fontId="4" fillId="0" borderId="1" xfId="0" applyNumberFormat="1" applyFont="1" applyBorder="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0" fillId="0" borderId="0" xfId="0" applyFont="1" applyBorder="1" applyAlignment="1">
      <alignment horizontal="center" vertical="center" wrapText="1"/>
    </xf>
    <xf numFmtId="0" fontId="0" fillId="0" borderId="1" xfId="0" applyFont="1" applyFill="1" applyBorder="1" applyAlignment="1">
      <alignment horizontal="left" vertical="center" wrapText="1"/>
    </xf>
    <xf numFmtId="164"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10" fillId="0" borderId="1" xfId="0" applyFont="1" applyFill="1" applyBorder="1" applyAlignment="1">
      <alignment horizontal="left"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vertical="center"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0" fillId="3" borderId="0" xfId="0" applyFont="1" applyFill="1" applyAlignment="1">
      <alignment horizontal="center" vertical="center" wrapText="1"/>
    </xf>
    <xf numFmtId="164" fontId="0" fillId="0" borderId="1" xfId="0" applyNumberFormat="1"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1" fillId="0" borderId="0" xfId="0" applyFont="1" applyAlignment="1">
      <alignment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1" xfId="0" applyFill="1" applyBorder="1" applyAlignment="1">
      <alignment horizontal="justify" vertical="center" wrapText="1"/>
    </xf>
    <xf numFmtId="164"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164" fontId="10" fillId="0" borderId="1" xfId="0" applyNumberFormat="1" applyFont="1" applyFill="1" applyBorder="1" applyAlignment="1">
      <alignment horizontal="left" vertical="center" wrapText="1"/>
    </xf>
    <xf numFmtId="9" fontId="0" fillId="0" borderId="1" xfId="0" applyNumberFormat="1" applyFont="1" applyFill="1" applyBorder="1" applyAlignment="1">
      <alignment horizontal="left" vertical="center" wrapText="1"/>
    </xf>
    <xf numFmtId="0" fontId="11" fillId="0" borderId="0" xfId="0" applyFont="1" applyBorder="1" applyAlignment="1">
      <alignment vertical="center" wrapText="1"/>
    </xf>
    <xf numFmtId="164" fontId="0" fillId="0" borderId="2" xfId="0" applyNumberFormat="1" applyFont="1" applyFill="1" applyBorder="1" applyAlignment="1">
      <alignment vertical="center" wrapText="1"/>
    </xf>
    <xf numFmtId="164" fontId="0" fillId="0" borderId="7" xfId="0" applyNumberFormat="1" applyFont="1" applyFill="1" applyBorder="1" applyAlignment="1">
      <alignment vertical="center" wrapText="1"/>
    </xf>
    <xf numFmtId="164" fontId="0" fillId="0" borderId="1" xfId="0" applyNumberFormat="1" applyFont="1" applyFill="1" applyBorder="1" applyAlignment="1">
      <alignment vertical="center" wrapText="1"/>
    </xf>
    <xf numFmtId="0" fontId="14" fillId="0" borderId="9" xfId="0"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164" fontId="0" fillId="0" borderId="1" xfId="0" applyNumberFormat="1" applyFill="1" applyBorder="1" applyAlignment="1">
      <alignment horizontal="left" vertical="center" wrapText="1"/>
    </xf>
    <xf numFmtId="0" fontId="3" fillId="7" borderId="1" xfId="3" applyNumberFormat="1" applyFont="1" applyFill="1" applyBorder="1" applyAlignment="1" applyProtection="1">
      <alignment horizontal="center" vertical="center" wrapText="1"/>
    </xf>
    <xf numFmtId="0" fontId="1" fillId="7" borderId="1" xfId="3" applyNumberFormat="1" applyFont="1" applyFill="1" applyBorder="1" applyAlignment="1" applyProtection="1">
      <alignment horizontal="center" vertical="center" wrapText="1"/>
    </xf>
    <xf numFmtId="0" fontId="1" fillId="2" borderId="1" xfId="3" applyNumberFormat="1" applyFont="1" applyFill="1" applyBorder="1" applyAlignment="1" applyProtection="1">
      <alignment horizontal="center" vertical="center" wrapText="1"/>
    </xf>
    <xf numFmtId="0" fontId="0" fillId="8" borderId="1" xfId="0" applyFill="1" applyBorder="1" applyAlignment="1">
      <alignment horizontal="left" vertical="center" wrapText="1"/>
    </xf>
    <xf numFmtId="9" fontId="0" fillId="8" borderId="1" xfId="0" applyNumberFormat="1" applyFont="1" applyFill="1" applyBorder="1" applyAlignment="1">
      <alignment horizontal="center" vertical="center" wrapText="1"/>
    </xf>
    <xf numFmtId="0" fontId="0" fillId="8" borderId="1" xfId="0" applyFill="1" applyBorder="1" applyAlignment="1">
      <alignment horizontal="justify" vertical="center" wrapText="1"/>
    </xf>
    <xf numFmtId="0" fontId="0" fillId="8" borderId="1" xfId="0" applyFill="1" applyBorder="1" applyAlignment="1">
      <alignment vertical="center" wrapText="1"/>
    </xf>
    <xf numFmtId="9" fontId="0" fillId="8" borderId="1" xfId="0" applyNumberFormat="1" applyFill="1" applyBorder="1" applyAlignment="1">
      <alignment horizontal="center" vertical="center" wrapText="1"/>
    </xf>
    <xf numFmtId="0" fontId="0" fillId="8" borderId="1" xfId="0" applyFill="1" applyBorder="1" applyAlignment="1">
      <alignment horizontal="justify" vertical="top" wrapText="1"/>
    </xf>
    <xf numFmtId="0" fontId="0" fillId="0" borderId="1" xfId="0" applyFill="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7" fillId="0" borderId="6" xfId="0" applyFont="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1" fillId="0" borderId="6" xfId="0" applyFont="1" applyBorder="1" applyAlignment="1">
      <alignment horizontal="center" vertical="center" wrapText="1"/>
    </xf>
    <xf numFmtId="0" fontId="0" fillId="0" borderId="1" xfId="0" applyFont="1" applyFill="1" applyBorder="1" applyAlignment="1">
      <alignment horizontal="left" vertical="center" wrapText="1"/>
    </xf>
    <xf numFmtId="164" fontId="10" fillId="0" borderId="1" xfId="0" applyNumberFormat="1" applyFont="1" applyFill="1" applyBorder="1" applyAlignment="1">
      <alignment horizontal="left" vertical="center" wrapText="1"/>
    </xf>
    <xf numFmtId="164" fontId="0" fillId="0" borderId="2" xfId="0" applyNumberFormat="1" applyFont="1" applyFill="1" applyBorder="1" applyAlignment="1">
      <alignment horizontal="left" vertical="center" wrapText="1"/>
    </xf>
    <xf numFmtId="164" fontId="0" fillId="0" borderId="7" xfId="0" applyNumberFormat="1" applyFont="1" applyFill="1" applyBorder="1" applyAlignment="1">
      <alignment horizontal="left" vertical="center" wrapText="1"/>
    </xf>
    <xf numFmtId="164" fontId="0" fillId="0" borderId="5" xfId="0" applyNumberFormat="1" applyFont="1" applyFill="1" applyBorder="1" applyAlignment="1">
      <alignment horizontal="left" vertical="center" wrapText="1"/>
    </xf>
    <xf numFmtId="0" fontId="14" fillId="0" borderId="9"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0" borderId="0" xfId="0" applyFont="1" applyBorder="1" applyAlignment="1">
      <alignment horizontal="center" vertical="center"/>
    </xf>
    <xf numFmtId="0" fontId="0" fillId="0" borderId="3" xfId="0"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1" fillId="2" borderId="1" xfId="3" applyNumberFormat="1" applyFont="1" applyFill="1" applyBorder="1" applyAlignment="1" applyProtection="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165" fontId="0" fillId="0" borderId="2" xfId="0" applyNumberFormat="1" applyFont="1" applyBorder="1" applyAlignment="1">
      <alignment horizontal="left" vertical="center" wrapText="1"/>
    </xf>
    <xf numFmtId="165" fontId="0" fillId="0" borderId="7" xfId="0" applyNumberFormat="1" applyFont="1" applyBorder="1" applyAlignment="1">
      <alignment horizontal="left" vertical="center" wrapText="1"/>
    </xf>
    <xf numFmtId="0" fontId="11" fillId="0" borderId="0" xfId="0" applyFont="1" applyBorder="1" applyAlignment="1">
      <alignment horizontal="center" vertical="center" wrapText="1"/>
    </xf>
    <xf numFmtId="0" fontId="1" fillId="7" borderId="1" xfId="3" applyNumberFormat="1" applyFont="1" applyFill="1" applyBorder="1" applyAlignment="1" applyProtection="1">
      <alignment horizontal="center" vertical="center" wrapText="1"/>
    </xf>
  </cellXfs>
  <cellStyles count="10">
    <cellStyle name="Categoría del Piloto de Datos" xfId="1"/>
    <cellStyle name="Normal" xfId="0" builtinId="0"/>
    <cellStyle name="Normal 2" xfId="7"/>
    <cellStyle name="Piloto de Datos Ángulo" xfId="2"/>
    <cellStyle name="Piloto de Datos Campo" xfId="3"/>
    <cellStyle name="Piloto de Datos Resultado" xfId="4"/>
    <cellStyle name="Piloto de Datos Título" xfId="5"/>
    <cellStyle name="Piloto de Datos Valor" xfId="6"/>
    <cellStyle name="TableStyleLight1" xfId="8"/>
    <cellStyle name="TableStyleLight1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1085"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9825" y="285750"/>
          <a:ext cx="21240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2231571</xdr:colOff>
      <xdr:row>0</xdr:row>
      <xdr:rowOff>246032</xdr:rowOff>
    </xdr:from>
    <xdr:to>
      <xdr:col>2</xdr:col>
      <xdr:colOff>619070</xdr:colOff>
      <xdr:row>0</xdr:row>
      <xdr:rowOff>1524000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231571" y="246032"/>
          <a:ext cx="3013928" cy="127796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dimension ref="A1:N29"/>
  <sheetViews>
    <sheetView view="pageBreakPreview" topLeftCell="F2" zoomScale="59" zoomScaleNormal="75" zoomScaleSheetLayoutView="59" zoomScalePageLayoutView="150" workbookViewId="0">
      <selection activeCell="L8" sqref="L8"/>
    </sheetView>
  </sheetViews>
  <sheetFormatPr baseColWidth="10" defaultColWidth="11.42578125" defaultRowHeight="12.75"/>
  <cols>
    <col min="1" max="1" width="36.28515625" style="1" customWidth="1"/>
    <col min="2" max="2" width="31.85546875" style="1" customWidth="1"/>
    <col min="3" max="3" width="24.42578125" style="1" customWidth="1"/>
    <col min="4" max="4" width="44.42578125" style="1" customWidth="1"/>
    <col min="5" max="5" width="46.85546875" style="1" customWidth="1"/>
    <col min="6" max="6" width="61.140625" style="1" customWidth="1"/>
    <col min="7" max="7" width="14.42578125" style="1" customWidth="1"/>
    <col min="8" max="8" width="23.140625" style="1" customWidth="1"/>
    <col min="9" max="10" width="30.5703125" style="1" customWidth="1"/>
    <col min="11" max="11" width="41.42578125" style="1" customWidth="1"/>
    <col min="12" max="12" width="28.7109375" style="1" customWidth="1"/>
    <col min="13" max="13" width="41.42578125" style="1" customWidth="1"/>
    <col min="14" max="14" width="28.7109375" style="1" customWidth="1"/>
    <col min="15" max="16384" width="11.42578125" style="1"/>
  </cols>
  <sheetData>
    <row r="1" spans="1:14" ht="128.25" customHeight="1">
      <c r="A1" s="103" t="s">
        <v>10</v>
      </c>
      <c r="B1" s="103"/>
      <c r="C1" s="103"/>
      <c r="D1" s="103"/>
      <c r="E1" s="103"/>
      <c r="F1" s="103"/>
      <c r="G1" s="103"/>
      <c r="H1" s="103"/>
      <c r="I1" s="103"/>
      <c r="J1" s="103"/>
      <c r="K1" s="103"/>
      <c r="L1" s="103"/>
      <c r="M1" s="103"/>
      <c r="N1" s="103"/>
    </row>
    <row r="2" spans="1:14" ht="34.5" customHeight="1">
      <c r="A2" s="16" t="s">
        <v>3</v>
      </c>
      <c r="B2" s="104" t="s">
        <v>0</v>
      </c>
      <c r="C2" s="105"/>
      <c r="D2" s="105"/>
      <c r="E2" s="105"/>
      <c r="F2" s="105"/>
      <c r="G2" s="105"/>
      <c r="H2" s="105"/>
      <c r="I2" s="105"/>
      <c r="J2" s="105"/>
      <c r="K2" s="105"/>
      <c r="L2" s="105"/>
      <c r="M2" s="105"/>
      <c r="N2" s="106"/>
    </row>
    <row r="3" spans="1:14" ht="28.5" customHeight="1">
      <c r="A3" s="16" t="s">
        <v>4</v>
      </c>
      <c r="B3" s="104" t="s">
        <v>1</v>
      </c>
      <c r="C3" s="105"/>
      <c r="D3" s="105"/>
      <c r="E3" s="105"/>
      <c r="F3" s="105"/>
      <c r="G3" s="105"/>
      <c r="H3" s="105"/>
      <c r="I3" s="105"/>
      <c r="J3" s="105"/>
      <c r="K3" s="105"/>
      <c r="L3" s="105"/>
      <c r="M3" s="105"/>
      <c r="N3" s="106"/>
    </row>
    <row r="4" spans="1:14" s="3" customFormat="1" ht="15.75">
      <c r="A4" s="4"/>
      <c r="B4" s="4"/>
      <c r="C4" s="4"/>
      <c r="D4" s="4"/>
      <c r="E4" s="4"/>
      <c r="F4" s="4"/>
      <c r="G4" s="4"/>
      <c r="H4" s="4"/>
      <c r="I4" s="4"/>
      <c r="J4" s="4"/>
      <c r="K4" s="4"/>
      <c r="L4" s="4"/>
      <c r="M4" s="5"/>
      <c r="N4" s="5"/>
    </row>
    <row r="5" spans="1:14" s="3" customFormat="1" ht="36.75" customHeight="1">
      <c r="A5" s="17" t="s">
        <v>5</v>
      </c>
      <c r="B5" s="18" t="s">
        <v>6</v>
      </c>
      <c r="C5" s="14"/>
      <c r="D5" s="5"/>
      <c r="E5" s="5"/>
      <c r="F5" s="5"/>
      <c r="G5" s="5"/>
      <c r="H5" s="5"/>
      <c r="I5" s="5"/>
      <c r="J5" s="5"/>
      <c r="K5" s="5"/>
      <c r="L5" s="5"/>
      <c r="M5" s="5"/>
      <c r="N5" s="6" t="s">
        <v>223</v>
      </c>
    </row>
    <row r="6" spans="1:14" s="3" customFormat="1" ht="102.75" customHeight="1">
      <c r="A6" s="16" t="s">
        <v>8</v>
      </c>
      <c r="B6" s="95" t="s">
        <v>188</v>
      </c>
      <c r="C6" s="95"/>
      <c r="D6" s="95"/>
      <c r="E6" s="95"/>
      <c r="F6" s="95"/>
      <c r="G6" s="95"/>
      <c r="H6" s="95" t="s">
        <v>189</v>
      </c>
      <c r="I6" s="107"/>
      <c r="J6" s="107"/>
      <c r="K6" s="107"/>
      <c r="L6" s="107"/>
      <c r="M6" s="107"/>
      <c r="N6" s="107"/>
    </row>
    <row r="7" spans="1:14" s="2" customFormat="1" ht="24" customHeight="1">
      <c r="A7" s="94" t="s">
        <v>190</v>
      </c>
      <c r="B7" s="94" t="s">
        <v>191</v>
      </c>
      <c r="C7" s="94" t="s">
        <v>192</v>
      </c>
      <c r="D7" s="94" t="s">
        <v>12</v>
      </c>
      <c r="E7" s="94" t="s">
        <v>13</v>
      </c>
      <c r="F7" s="94" t="s">
        <v>2</v>
      </c>
      <c r="G7" s="94" t="s">
        <v>9</v>
      </c>
      <c r="H7" s="94" t="s">
        <v>193</v>
      </c>
      <c r="I7" s="94" t="s">
        <v>7</v>
      </c>
      <c r="J7" s="94" t="s">
        <v>72</v>
      </c>
      <c r="K7" s="94" t="s">
        <v>221</v>
      </c>
      <c r="L7" s="94"/>
      <c r="M7" s="94" t="s">
        <v>222</v>
      </c>
      <c r="N7" s="94"/>
    </row>
    <row r="8" spans="1:14" ht="37.5" customHeight="1">
      <c r="A8" s="94"/>
      <c r="B8" s="94"/>
      <c r="C8" s="94"/>
      <c r="D8" s="94"/>
      <c r="E8" s="94"/>
      <c r="F8" s="94"/>
      <c r="G8" s="94"/>
      <c r="H8" s="94"/>
      <c r="I8" s="94"/>
      <c r="J8" s="94"/>
      <c r="K8" s="20" t="s">
        <v>14</v>
      </c>
      <c r="L8" s="20" t="s">
        <v>224</v>
      </c>
      <c r="M8" s="20" t="s">
        <v>14</v>
      </c>
      <c r="N8" s="42" t="s">
        <v>224</v>
      </c>
    </row>
    <row r="9" spans="1:14" ht="81.75" customHeight="1">
      <c r="A9" s="95" t="s">
        <v>15</v>
      </c>
      <c r="B9" s="16" t="s">
        <v>219</v>
      </c>
      <c r="C9" s="16" t="s">
        <v>36</v>
      </c>
      <c r="D9" s="16" t="s">
        <v>80</v>
      </c>
      <c r="E9" s="16" t="s">
        <v>90</v>
      </c>
      <c r="F9" s="16" t="s">
        <v>50</v>
      </c>
      <c r="G9" s="21">
        <v>42003</v>
      </c>
      <c r="H9" s="100" t="s">
        <v>51</v>
      </c>
      <c r="I9" s="16" t="s">
        <v>66</v>
      </c>
      <c r="J9" s="16" t="s">
        <v>73</v>
      </c>
      <c r="K9" s="16"/>
      <c r="L9" s="16"/>
      <c r="M9" s="16"/>
      <c r="N9" s="16"/>
    </row>
    <row r="10" spans="1:14" s="10" customFormat="1" ht="75" customHeight="1">
      <c r="A10" s="95"/>
      <c r="B10" s="97" t="s">
        <v>48</v>
      </c>
      <c r="C10" s="97" t="s">
        <v>37</v>
      </c>
      <c r="D10" s="22" t="s">
        <v>91</v>
      </c>
      <c r="E10" s="22" t="s">
        <v>81</v>
      </c>
      <c r="F10" s="22" t="s">
        <v>74</v>
      </c>
      <c r="G10" s="23">
        <v>42003</v>
      </c>
      <c r="H10" s="101"/>
      <c r="I10" s="22" t="s">
        <v>66</v>
      </c>
      <c r="J10" s="22" t="s">
        <v>75</v>
      </c>
      <c r="K10" s="24"/>
      <c r="L10" s="22"/>
      <c r="M10" s="22"/>
      <c r="N10" s="22"/>
    </row>
    <row r="11" spans="1:14" s="10" customFormat="1" ht="95.25" customHeight="1">
      <c r="A11" s="95"/>
      <c r="B11" s="98"/>
      <c r="C11" s="98"/>
      <c r="D11" s="25" t="s">
        <v>94</v>
      </c>
      <c r="E11" s="26" t="s">
        <v>92</v>
      </c>
      <c r="F11" s="26" t="s">
        <v>53</v>
      </c>
      <c r="G11" s="23">
        <v>42003</v>
      </c>
      <c r="H11" s="101"/>
      <c r="I11" s="22" t="s">
        <v>67</v>
      </c>
      <c r="J11" s="22" t="s">
        <v>75</v>
      </c>
      <c r="K11" s="24"/>
      <c r="L11" s="22"/>
      <c r="M11" s="22"/>
      <c r="N11" s="22"/>
    </row>
    <row r="12" spans="1:14" s="10" customFormat="1" ht="75">
      <c r="A12" s="95"/>
      <c r="B12" s="98"/>
      <c r="C12" s="98"/>
      <c r="D12" s="22" t="s">
        <v>93</v>
      </c>
      <c r="E12" s="22" t="s">
        <v>55</v>
      </c>
      <c r="F12" s="22" t="s">
        <v>54</v>
      </c>
      <c r="G12" s="23">
        <v>42003</v>
      </c>
      <c r="H12" s="101"/>
      <c r="I12" s="22" t="s">
        <v>68</v>
      </c>
      <c r="J12" s="22" t="s">
        <v>75</v>
      </c>
      <c r="K12" s="24"/>
      <c r="L12" s="22"/>
      <c r="M12" s="22"/>
      <c r="N12" s="22"/>
    </row>
    <row r="13" spans="1:14" s="10" customFormat="1" ht="76.5" customHeight="1">
      <c r="A13" s="95"/>
      <c r="B13" s="98"/>
      <c r="C13" s="98"/>
      <c r="D13" s="26" t="s">
        <v>101</v>
      </c>
      <c r="E13" s="26" t="s">
        <v>95</v>
      </c>
      <c r="F13" s="26" t="s">
        <v>56</v>
      </c>
      <c r="G13" s="23">
        <v>42003</v>
      </c>
      <c r="H13" s="101"/>
      <c r="I13" s="22" t="s">
        <v>65</v>
      </c>
      <c r="J13" s="22" t="s">
        <v>75</v>
      </c>
      <c r="K13" s="24"/>
      <c r="L13" s="22"/>
      <c r="M13" s="22"/>
      <c r="N13" s="22"/>
    </row>
    <row r="14" spans="1:14" s="10" customFormat="1" ht="142.5" customHeight="1">
      <c r="A14" s="95"/>
      <c r="B14" s="98"/>
      <c r="C14" s="98"/>
      <c r="D14" s="22" t="s">
        <v>82</v>
      </c>
      <c r="E14" s="22" t="s">
        <v>96</v>
      </c>
      <c r="F14" s="22" t="s">
        <v>97</v>
      </c>
      <c r="G14" s="23">
        <v>42003</v>
      </c>
      <c r="H14" s="101"/>
      <c r="I14" s="22" t="s">
        <v>67</v>
      </c>
      <c r="J14" s="22" t="s">
        <v>76</v>
      </c>
      <c r="K14" s="24"/>
      <c r="L14" s="22"/>
      <c r="M14" s="22"/>
      <c r="N14" s="22"/>
    </row>
    <row r="15" spans="1:14" s="10" customFormat="1" ht="105.75" customHeight="1">
      <c r="A15" s="95"/>
      <c r="B15" s="98"/>
      <c r="C15" s="98"/>
      <c r="D15" s="22" t="s">
        <v>83</v>
      </c>
      <c r="E15" s="22" t="s">
        <v>98</v>
      </c>
      <c r="F15" s="22" t="s">
        <v>57</v>
      </c>
      <c r="G15" s="23">
        <v>42003</v>
      </c>
      <c r="H15" s="101"/>
      <c r="I15" s="22" t="s">
        <v>69</v>
      </c>
      <c r="J15" s="22" t="s">
        <v>77</v>
      </c>
      <c r="K15" s="24"/>
      <c r="L15" s="22"/>
      <c r="M15" s="22"/>
      <c r="N15" s="22"/>
    </row>
    <row r="16" spans="1:14" s="10" customFormat="1" ht="102.75" customHeight="1">
      <c r="A16" s="95"/>
      <c r="B16" s="98"/>
      <c r="C16" s="98"/>
      <c r="D16" s="22" t="s">
        <v>59</v>
      </c>
      <c r="E16" s="22" t="s">
        <v>60</v>
      </c>
      <c r="F16" s="22" t="s">
        <v>54</v>
      </c>
      <c r="G16" s="23">
        <v>42003</v>
      </c>
      <c r="H16" s="101"/>
      <c r="I16" s="22" t="s">
        <v>65</v>
      </c>
      <c r="J16" s="22" t="s">
        <v>75</v>
      </c>
      <c r="K16" s="24"/>
      <c r="L16" s="22"/>
      <c r="M16" s="22"/>
      <c r="N16" s="22"/>
    </row>
    <row r="17" spans="1:14" s="10" customFormat="1" ht="180" customHeight="1">
      <c r="A17" s="95"/>
      <c r="B17" s="98"/>
      <c r="C17" s="98"/>
      <c r="D17" s="22" t="s">
        <v>84</v>
      </c>
      <c r="E17" s="22" t="s">
        <v>61</v>
      </c>
      <c r="F17" s="22" t="s">
        <v>62</v>
      </c>
      <c r="G17" s="23">
        <v>42003</v>
      </c>
      <c r="H17" s="101"/>
      <c r="I17" s="22" t="s">
        <v>65</v>
      </c>
      <c r="J17" s="22" t="s">
        <v>79</v>
      </c>
      <c r="K17" s="24"/>
      <c r="L17" s="22"/>
      <c r="M17" s="22"/>
      <c r="N17" s="22"/>
    </row>
    <row r="18" spans="1:14" s="10" customFormat="1" ht="75" customHeight="1">
      <c r="A18" s="95"/>
      <c r="B18" s="98"/>
      <c r="C18" s="98"/>
      <c r="D18" s="22" t="s">
        <v>100</v>
      </c>
      <c r="E18" s="22" t="s">
        <v>99</v>
      </c>
      <c r="F18" s="22" t="s">
        <v>63</v>
      </c>
      <c r="G18" s="23">
        <v>42003</v>
      </c>
      <c r="H18" s="101"/>
      <c r="I18" s="22" t="s">
        <v>65</v>
      </c>
      <c r="J18" s="22" t="s">
        <v>75</v>
      </c>
      <c r="K18" s="24"/>
      <c r="L18" s="22"/>
      <c r="M18" s="22"/>
      <c r="N18" s="22"/>
    </row>
    <row r="19" spans="1:14" s="10" customFormat="1" ht="80.25" customHeight="1">
      <c r="A19" s="95"/>
      <c r="B19" s="98"/>
      <c r="C19" s="98"/>
      <c r="D19" s="22" t="s">
        <v>85</v>
      </c>
      <c r="E19" s="22" t="s">
        <v>89</v>
      </c>
      <c r="F19" s="22" t="s">
        <v>64</v>
      </c>
      <c r="G19" s="23">
        <v>42003</v>
      </c>
      <c r="H19" s="101"/>
      <c r="I19" s="22" t="s">
        <v>65</v>
      </c>
      <c r="J19" s="22" t="s">
        <v>78</v>
      </c>
      <c r="K19" s="24"/>
      <c r="L19" s="22"/>
      <c r="M19" s="24"/>
      <c r="N19" s="24"/>
    </row>
    <row r="20" spans="1:14" s="10" customFormat="1" ht="68.25" customHeight="1">
      <c r="A20" s="95"/>
      <c r="B20" s="98"/>
      <c r="C20" s="98"/>
      <c r="D20" s="25" t="s">
        <v>87</v>
      </c>
      <c r="E20" s="25" t="s">
        <v>88</v>
      </c>
      <c r="F20" s="25" t="s">
        <v>70</v>
      </c>
      <c r="G20" s="23">
        <v>42003</v>
      </c>
      <c r="H20" s="101"/>
      <c r="I20" s="22" t="s">
        <v>52</v>
      </c>
      <c r="J20" s="22" t="s">
        <v>75</v>
      </c>
      <c r="K20" s="25"/>
      <c r="L20" s="25"/>
      <c r="M20" s="25"/>
      <c r="N20" s="25"/>
    </row>
    <row r="21" spans="1:14" s="10" customFormat="1" ht="117.75" customHeight="1">
      <c r="A21" s="95"/>
      <c r="B21" s="98"/>
      <c r="C21" s="98"/>
      <c r="D21" s="22" t="s">
        <v>49</v>
      </c>
      <c r="E21" s="22" t="s">
        <v>106</v>
      </c>
      <c r="F21" s="22" t="s">
        <v>105</v>
      </c>
      <c r="G21" s="23">
        <v>42003</v>
      </c>
      <c r="H21" s="101"/>
      <c r="I21" s="22" t="s">
        <v>71</v>
      </c>
      <c r="J21" s="22" t="s">
        <v>105</v>
      </c>
      <c r="K21" s="24"/>
      <c r="L21" s="22"/>
      <c r="M21" s="22"/>
      <c r="N21" s="22"/>
    </row>
    <row r="22" spans="1:14" s="10" customFormat="1" ht="46.5" customHeight="1">
      <c r="A22" s="95"/>
      <c r="B22" s="98"/>
      <c r="C22" s="98"/>
      <c r="D22" s="22" t="s">
        <v>102</v>
      </c>
      <c r="E22" s="22" t="s">
        <v>103</v>
      </c>
      <c r="F22" s="22" t="s">
        <v>104</v>
      </c>
      <c r="G22" s="23">
        <v>41974</v>
      </c>
      <c r="H22" s="101"/>
      <c r="I22" s="22" t="s">
        <v>71</v>
      </c>
      <c r="J22" s="22" t="s">
        <v>107</v>
      </c>
      <c r="K22" s="24"/>
      <c r="L22" s="22"/>
      <c r="M22" s="22"/>
      <c r="N22" s="22"/>
    </row>
    <row r="23" spans="1:14" s="10" customFormat="1" ht="120">
      <c r="A23" s="22" t="s">
        <v>16</v>
      </c>
      <c r="B23" s="99"/>
      <c r="C23" s="99"/>
      <c r="D23" s="22" t="s">
        <v>86</v>
      </c>
      <c r="E23" s="22" t="s">
        <v>58</v>
      </c>
      <c r="F23" s="22" t="s">
        <v>54</v>
      </c>
      <c r="G23" s="23">
        <v>42003</v>
      </c>
      <c r="H23" s="102"/>
      <c r="I23" s="22" t="s">
        <v>65</v>
      </c>
      <c r="J23" s="22" t="s">
        <v>75</v>
      </c>
      <c r="K23" s="24"/>
      <c r="L23" s="22"/>
      <c r="M23" s="22"/>
      <c r="N23" s="22"/>
    </row>
    <row r="24" spans="1:14" s="10" customFormat="1">
      <c r="A24" s="11"/>
      <c r="B24" s="11"/>
      <c r="C24" s="11"/>
      <c r="D24" s="11"/>
      <c r="E24" s="11"/>
      <c r="F24" s="11"/>
      <c r="G24" s="12"/>
      <c r="H24" s="11"/>
      <c r="I24" s="11"/>
      <c r="J24" s="11"/>
      <c r="K24" s="13"/>
      <c r="L24" s="11"/>
      <c r="M24" s="11"/>
      <c r="N24" s="11"/>
    </row>
    <row r="25" spans="1:14" s="10" customFormat="1">
      <c r="A25" s="11"/>
      <c r="B25" s="11"/>
      <c r="C25" s="11"/>
      <c r="D25" s="11"/>
      <c r="E25" s="11"/>
      <c r="F25" s="11"/>
      <c r="G25" s="12"/>
      <c r="H25" s="11"/>
      <c r="I25" s="11"/>
      <c r="J25" s="11"/>
      <c r="K25" s="13"/>
      <c r="L25" s="11"/>
      <c r="M25" s="11"/>
      <c r="N25" s="11"/>
    </row>
    <row r="26" spans="1:14" s="10" customFormat="1">
      <c r="A26" s="11"/>
      <c r="B26" s="11"/>
      <c r="C26" s="11"/>
      <c r="D26" s="11"/>
      <c r="E26" s="11"/>
      <c r="F26" s="11"/>
      <c r="G26" s="12"/>
      <c r="H26" s="11"/>
      <c r="I26" s="11"/>
      <c r="J26" s="11"/>
      <c r="K26" s="13"/>
      <c r="L26" s="11"/>
      <c r="M26" s="11"/>
      <c r="N26" s="11"/>
    </row>
    <row r="27" spans="1:14" s="10" customFormat="1">
      <c r="A27" s="11"/>
      <c r="B27" s="11"/>
      <c r="C27" s="11"/>
      <c r="D27" s="11"/>
      <c r="E27" s="11"/>
      <c r="F27" s="11"/>
      <c r="G27" s="12"/>
      <c r="H27" s="11"/>
      <c r="I27" s="11"/>
      <c r="J27" s="11"/>
      <c r="K27" s="13"/>
      <c r="L27" s="11"/>
      <c r="M27" s="11"/>
      <c r="N27" s="11"/>
    </row>
    <row r="28" spans="1:14" ht="45" customHeight="1">
      <c r="A28" s="15" t="s">
        <v>11</v>
      </c>
      <c r="B28" s="40"/>
      <c r="C28" s="40"/>
      <c r="D28" s="40"/>
    </row>
    <row r="29" spans="1:14" ht="25.5" customHeight="1">
      <c r="A29" s="15"/>
      <c r="B29" s="96" t="s">
        <v>52</v>
      </c>
      <c r="C29" s="96"/>
      <c r="D29" s="96"/>
    </row>
  </sheetData>
  <sheetProtection selectLockedCells="1" selectUnlockedCells="1"/>
  <mergeCells count="22">
    <mergeCell ref="H9:H23"/>
    <mergeCell ref="E7:E8"/>
    <mergeCell ref="A1:N1"/>
    <mergeCell ref="B2:N2"/>
    <mergeCell ref="B3:N3"/>
    <mergeCell ref="B6:G6"/>
    <mergeCell ref="H6:N6"/>
    <mergeCell ref="M7:N7"/>
    <mergeCell ref="K7:L7"/>
    <mergeCell ref="D7:D8"/>
    <mergeCell ref="C7:C8"/>
    <mergeCell ref="B7:B8"/>
    <mergeCell ref="J7:J8"/>
    <mergeCell ref="I7:I8"/>
    <mergeCell ref="H7:H8"/>
    <mergeCell ref="G7:G8"/>
    <mergeCell ref="F7:F8"/>
    <mergeCell ref="A9:A22"/>
    <mergeCell ref="B29:D29"/>
    <mergeCell ref="B10:B23"/>
    <mergeCell ref="C10:C23"/>
    <mergeCell ref="A7:A8"/>
  </mergeCells>
  <printOptions horizontalCentered="1"/>
  <pageMargins left="0.19685039370078741" right="0.19685039370078741" top="0.78740157480314965" bottom="0.78740157480314965" header="0.51181102362204722" footer="0.51181102362204722"/>
  <pageSetup paperSize="281" scale="31" orientation="landscape" r:id="rId1"/>
  <headerFooter alignWithMargins="0"/>
  <drawing r:id="rId2"/>
  <legacyDrawing r:id="rId3"/>
  <oleObjects>
    <oleObject shapeId="1026" r:id="rId4"/>
  </oleObjects>
  <extLst xmlns:x14="http://schemas.microsoft.com/office/spreadsheetml/2009/9/main">
    <ext uri="{CCE6A557-97BC-4b89-ADB6-D9C93CAAB3DF}">
      <x14:dataValidations xmlns:xm="http://schemas.microsoft.com/office/excel/2006/main" count="3">
        <x14:dataValidation type="list" allowBlank="1" showInputMessage="1" showErrorMessage="1">
          <x14:formula1>
            <xm:f>Hoja1!$A$3:$A$8</xm:f>
          </x14:formula1>
          <xm:sqref>A9</xm:sqref>
        </x14:dataValidation>
        <x14:dataValidation type="list" allowBlank="1" showInputMessage="1" showErrorMessage="1">
          <x14:formula1>
            <xm:f>Hoja1!$A$11:$A$22</xm:f>
          </x14:formula1>
          <xm:sqref>B9:B10</xm:sqref>
        </x14:dataValidation>
        <x14:dataValidation type="list" allowBlank="1" showInputMessage="1" showErrorMessage="1">
          <x14:formula1>
            <xm:f>Hoja1!$A$25:$A$37</xm:f>
          </x14:formula1>
          <xm:sqref>C9:C10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N27"/>
  <sheetViews>
    <sheetView view="pageBreakPreview" topLeftCell="B16" zoomScale="55" zoomScaleSheetLayoutView="55" workbookViewId="0">
      <selection activeCell="E21" sqref="E21"/>
    </sheetView>
  </sheetViews>
  <sheetFormatPr baseColWidth="10" defaultColWidth="11.5703125" defaultRowHeight="12.75"/>
  <cols>
    <col min="1" max="1" width="31" style="1" customWidth="1"/>
    <col min="2" max="2" width="32" style="1" customWidth="1"/>
    <col min="3" max="3" width="23.7109375" style="1" customWidth="1"/>
    <col min="4" max="4" width="42.7109375" style="1" customWidth="1"/>
    <col min="5" max="5" width="58.140625" style="1" customWidth="1"/>
    <col min="6" max="6" width="54" style="1" customWidth="1"/>
    <col min="7" max="7" width="21.42578125" style="1" customWidth="1"/>
    <col min="8" max="9" width="36" style="1" customWidth="1"/>
    <col min="10" max="10" width="28.42578125" style="1" customWidth="1"/>
    <col min="11" max="11" width="51.5703125" style="1" customWidth="1"/>
    <col min="12" max="12" width="28.140625" style="1" customWidth="1"/>
    <col min="13" max="13" width="46.7109375" style="1" customWidth="1"/>
    <col min="14" max="14" width="31.5703125" style="1" customWidth="1"/>
    <col min="15" max="16384" width="11.5703125" style="1"/>
  </cols>
  <sheetData>
    <row r="1" spans="1:14" ht="130.5" customHeight="1">
      <c r="A1" s="103" t="s">
        <v>10</v>
      </c>
      <c r="B1" s="103"/>
      <c r="C1" s="103"/>
      <c r="D1" s="103"/>
      <c r="E1" s="103"/>
      <c r="F1" s="103"/>
      <c r="G1" s="103"/>
      <c r="H1" s="103"/>
      <c r="I1" s="103"/>
      <c r="J1" s="103"/>
      <c r="K1" s="103"/>
      <c r="L1" s="103"/>
      <c r="M1" s="103"/>
      <c r="N1" s="103"/>
    </row>
    <row r="2" spans="1:14" ht="35.25" customHeight="1">
      <c r="A2" s="16" t="s">
        <v>3</v>
      </c>
      <c r="B2" s="95" t="s">
        <v>0</v>
      </c>
      <c r="C2" s="95"/>
      <c r="D2" s="95"/>
      <c r="E2" s="95"/>
      <c r="F2" s="95"/>
      <c r="G2" s="95"/>
      <c r="H2" s="95"/>
      <c r="I2" s="95"/>
      <c r="J2" s="95"/>
      <c r="K2" s="95"/>
      <c r="L2" s="95"/>
      <c r="M2" s="95"/>
      <c r="N2" s="95"/>
    </row>
    <row r="3" spans="1:14" ht="35.25" customHeight="1">
      <c r="A3" s="16" t="s">
        <v>4</v>
      </c>
      <c r="B3" s="95" t="s">
        <v>1</v>
      </c>
      <c r="C3" s="95"/>
      <c r="D3" s="95"/>
      <c r="E3" s="95"/>
      <c r="F3" s="95"/>
      <c r="G3" s="95"/>
      <c r="H3" s="95"/>
      <c r="I3" s="95"/>
      <c r="J3" s="95"/>
      <c r="K3" s="95"/>
      <c r="L3" s="95"/>
      <c r="M3" s="95"/>
      <c r="N3" s="95"/>
    </row>
    <row r="4" spans="1:14" s="3" customFormat="1" ht="15.75">
      <c r="A4" s="4"/>
      <c r="B4" s="4"/>
      <c r="C4" s="4"/>
      <c r="D4" s="4"/>
      <c r="E4" s="4"/>
      <c r="F4" s="4"/>
      <c r="G4" s="4"/>
      <c r="H4" s="4"/>
      <c r="I4" s="4"/>
      <c r="J4" s="4"/>
      <c r="K4" s="4"/>
      <c r="L4" s="4"/>
      <c r="M4" s="5"/>
      <c r="N4" s="5"/>
    </row>
    <row r="5" spans="1:14" s="3" customFormat="1" ht="36.75" customHeight="1">
      <c r="A5" s="17" t="s">
        <v>5</v>
      </c>
      <c r="B5" s="18" t="s">
        <v>198</v>
      </c>
      <c r="C5" s="14"/>
      <c r="D5" s="5"/>
      <c r="E5" s="5"/>
      <c r="F5" s="5"/>
      <c r="G5" s="5"/>
      <c r="H5" s="5"/>
      <c r="I5" s="5"/>
      <c r="J5" s="5"/>
      <c r="K5" s="5"/>
      <c r="L5" s="5"/>
      <c r="M5" s="5"/>
      <c r="N5" s="6" t="s">
        <v>223</v>
      </c>
    </row>
    <row r="6" spans="1:14" s="3" customFormat="1" ht="191.25" customHeight="1">
      <c r="A6" s="16" t="s">
        <v>8</v>
      </c>
      <c r="B6" s="95" t="s">
        <v>200</v>
      </c>
      <c r="C6" s="95"/>
      <c r="D6" s="95"/>
      <c r="E6" s="95"/>
      <c r="F6" s="95"/>
      <c r="G6" s="95"/>
      <c r="H6" s="95" t="s">
        <v>201</v>
      </c>
      <c r="I6" s="95"/>
      <c r="J6" s="107"/>
      <c r="K6" s="107"/>
      <c r="L6" s="107"/>
      <c r="M6" s="107"/>
      <c r="N6" s="107"/>
    </row>
    <row r="7" spans="1:14" s="2" customFormat="1" ht="24" customHeight="1">
      <c r="A7" s="94" t="s">
        <v>190</v>
      </c>
      <c r="B7" s="94" t="s">
        <v>191</v>
      </c>
      <c r="C7" s="94" t="s">
        <v>192</v>
      </c>
      <c r="D7" s="94" t="s">
        <v>12</v>
      </c>
      <c r="E7" s="94" t="s">
        <v>13</v>
      </c>
      <c r="F7" s="94" t="s">
        <v>2</v>
      </c>
      <c r="G7" s="94" t="s">
        <v>9</v>
      </c>
      <c r="H7" s="94" t="s">
        <v>193</v>
      </c>
      <c r="I7" s="94" t="s">
        <v>7</v>
      </c>
      <c r="J7" s="94" t="s">
        <v>108</v>
      </c>
      <c r="K7" s="94" t="s">
        <v>221</v>
      </c>
      <c r="L7" s="94"/>
      <c r="M7" s="94" t="s">
        <v>222</v>
      </c>
      <c r="N7" s="94"/>
    </row>
    <row r="8" spans="1:14" ht="31.5">
      <c r="A8" s="94"/>
      <c r="B8" s="94"/>
      <c r="C8" s="94"/>
      <c r="D8" s="94"/>
      <c r="E8" s="94"/>
      <c r="F8" s="94"/>
      <c r="G8" s="94"/>
      <c r="H8" s="94"/>
      <c r="I8" s="94"/>
      <c r="J8" s="94"/>
      <c r="K8" s="20" t="s">
        <v>14</v>
      </c>
      <c r="L8" s="42" t="s">
        <v>224</v>
      </c>
      <c r="M8" s="20" t="s">
        <v>14</v>
      </c>
      <c r="N8" s="42" t="s">
        <v>224</v>
      </c>
    </row>
    <row r="9" spans="1:14" ht="58.5" customHeight="1">
      <c r="A9" s="95" t="s">
        <v>109</v>
      </c>
      <c r="B9" s="95" t="s">
        <v>110</v>
      </c>
      <c r="C9" s="107" t="s">
        <v>111</v>
      </c>
      <c r="D9" s="27" t="s">
        <v>112</v>
      </c>
      <c r="E9" s="27" t="s">
        <v>113</v>
      </c>
      <c r="F9" s="27" t="s">
        <v>114</v>
      </c>
      <c r="G9" s="39" t="s">
        <v>116</v>
      </c>
      <c r="H9" s="16" t="s">
        <v>117</v>
      </c>
      <c r="I9" s="16" t="s">
        <v>118</v>
      </c>
      <c r="J9" s="27" t="s">
        <v>115</v>
      </c>
      <c r="K9" s="16"/>
      <c r="L9" s="16"/>
      <c r="M9" s="16"/>
      <c r="N9" s="16"/>
    </row>
    <row r="10" spans="1:14" ht="66" customHeight="1">
      <c r="A10" s="95"/>
      <c r="B10" s="95"/>
      <c r="C10" s="107"/>
      <c r="D10" s="27" t="s">
        <v>119</v>
      </c>
      <c r="E10" s="27" t="s">
        <v>120</v>
      </c>
      <c r="F10" s="27" t="s">
        <v>121</v>
      </c>
      <c r="G10" s="39" t="s">
        <v>116</v>
      </c>
      <c r="H10" s="16" t="s">
        <v>117</v>
      </c>
      <c r="I10" s="16" t="s">
        <v>123</v>
      </c>
      <c r="J10" s="27" t="s">
        <v>122</v>
      </c>
      <c r="K10" s="16"/>
      <c r="L10" s="16"/>
      <c r="M10" s="16"/>
      <c r="N10" s="16"/>
    </row>
    <row r="11" spans="1:14" ht="99" customHeight="1">
      <c r="A11" s="95"/>
      <c r="B11" s="95"/>
      <c r="C11" s="107"/>
      <c r="D11" s="28" t="s">
        <v>124</v>
      </c>
      <c r="E11" s="38" t="s">
        <v>194</v>
      </c>
      <c r="F11" s="27" t="s">
        <v>195</v>
      </c>
      <c r="G11" s="39" t="s">
        <v>116</v>
      </c>
      <c r="H11" s="16" t="s">
        <v>117</v>
      </c>
      <c r="I11" s="27" t="s">
        <v>126</v>
      </c>
      <c r="J11" s="27" t="s">
        <v>125</v>
      </c>
      <c r="K11" s="30"/>
      <c r="L11" s="16"/>
      <c r="M11" s="16"/>
      <c r="N11" s="16"/>
    </row>
    <row r="12" spans="1:14" ht="89.25" customHeight="1">
      <c r="A12" s="95"/>
      <c r="B12" s="95"/>
      <c r="C12" s="107"/>
      <c r="D12" s="28" t="s">
        <v>127</v>
      </c>
      <c r="E12" s="27" t="s">
        <v>128</v>
      </c>
      <c r="F12" s="27" t="s">
        <v>129</v>
      </c>
      <c r="G12" s="39" t="s">
        <v>116</v>
      </c>
      <c r="H12" s="16" t="s">
        <v>220</v>
      </c>
      <c r="I12" s="27" t="s">
        <v>131</v>
      </c>
      <c r="J12" s="27" t="s">
        <v>130</v>
      </c>
      <c r="K12" s="30"/>
      <c r="L12" s="16"/>
      <c r="M12" s="16"/>
      <c r="N12" s="16"/>
    </row>
    <row r="13" spans="1:14" ht="36.75" customHeight="1">
      <c r="A13" s="95"/>
      <c r="B13" s="95"/>
      <c r="C13" s="107"/>
      <c r="D13" s="108" t="s">
        <v>132</v>
      </c>
      <c r="E13" s="27" t="s">
        <v>133</v>
      </c>
      <c r="F13" s="27" t="s">
        <v>134</v>
      </c>
      <c r="G13" s="39" t="s">
        <v>116</v>
      </c>
      <c r="H13" s="16" t="s">
        <v>117</v>
      </c>
      <c r="I13" s="27" t="s">
        <v>135</v>
      </c>
      <c r="J13" s="27" t="s">
        <v>130</v>
      </c>
      <c r="K13" s="30"/>
      <c r="L13" s="16"/>
      <c r="M13" s="16"/>
      <c r="N13" s="16"/>
    </row>
    <row r="14" spans="1:14" ht="39" customHeight="1">
      <c r="A14" s="95"/>
      <c r="B14" s="95"/>
      <c r="C14" s="107"/>
      <c r="D14" s="108"/>
      <c r="E14" s="27" t="s">
        <v>136</v>
      </c>
      <c r="F14" s="27" t="s">
        <v>137</v>
      </c>
      <c r="G14" s="39" t="s">
        <v>116</v>
      </c>
      <c r="H14" s="31" t="s">
        <v>139</v>
      </c>
      <c r="I14" s="27" t="s">
        <v>135</v>
      </c>
      <c r="J14" s="27" t="s">
        <v>138</v>
      </c>
      <c r="K14" s="30"/>
      <c r="L14" s="16"/>
      <c r="M14" s="16"/>
      <c r="N14" s="16"/>
    </row>
    <row r="15" spans="1:14" ht="86.25" customHeight="1">
      <c r="A15" s="95"/>
      <c r="B15" s="95"/>
      <c r="C15" s="107"/>
      <c r="D15" s="28" t="s">
        <v>140</v>
      </c>
      <c r="E15" s="27" t="s">
        <v>141</v>
      </c>
      <c r="F15" s="27" t="s">
        <v>142</v>
      </c>
      <c r="G15" s="39" t="s">
        <v>116</v>
      </c>
      <c r="H15" s="16" t="s">
        <v>220</v>
      </c>
      <c r="I15" s="27" t="s">
        <v>144</v>
      </c>
      <c r="J15" s="27" t="s">
        <v>143</v>
      </c>
      <c r="K15" s="30"/>
      <c r="L15" s="16"/>
      <c r="M15" s="16"/>
      <c r="N15" s="16"/>
    </row>
    <row r="16" spans="1:14" ht="66" customHeight="1">
      <c r="A16" s="95"/>
      <c r="B16" s="95"/>
      <c r="C16" s="107"/>
      <c r="D16" s="28" t="s">
        <v>145</v>
      </c>
      <c r="E16" s="27" t="s">
        <v>146</v>
      </c>
      <c r="F16" s="27" t="s">
        <v>147</v>
      </c>
      <c r="G16" s="39" t="s">
        <v>116</v>
      </c>
      <c r="H16" s="16" t="s">
        <v>117</v>
      </c>
      <c r="I16" s="27" t="s">
        <v>123</v>
      </c>
      <c r="J16" s="27" t="s">
        <v>148</v>
      </c>
      <c r="K16" s="30"/>
      <c r="L16" s="16"/>
      <c r="M16" s="16"/>
      <c r="N16" s="16"/>
    </row>
    <row r="17" spans="1:14" ht="66" customHeight="1">
      <c r="A17" s="95"/>
      <c r="B17" s="95"/>
      <c r="C17" s="107"/>
      <c r="D17" s="28" t="s">
        <v>149</v>
      </c>
      <c r="E17" s="27" t="s">
        <v>150</v>
      </c>
      <c r="F17" s="27" t="s">
        <v>151</v>
      </c>
      <c r="G17" s="39" t="s">
        <v>116</v>
      </c>
      <c r="H17" s="16" t="s">
        <v>117</v>
      </c>
      <c r="I17" s="27" t="s">
        <v>123</v>
      </c>
      <c r="J17" s="27" t="s">
        <v>152</v>
      </c>
      <c r="K17" s="30"/>
      <c r="L17" s="16"/>
      <c r="M17" s="16"/>
      <c r="N17" s="16"/>
    </row>
    <row r="18" spans="1:14" ht="171" customHeight="1">
      <c r="A18" s="95"/>
      <c r="B18" s="95"/>
      <c r="C18" s="107"/>
      <c r="D18" s="32" t="s">
        <v>153</v>
      </c>
      <c r="E18" s="33" t="s">
        <v>196</v>
      </c>
      <c r="F18" s="33" t="s">
        <v>154</v>
      </c>
      <c r="G18" s="16" t="s">
        <v>197</v>
      </c>
      <c r="H18" s="16" t="s">
        <v>220</v>
      </c>
      <c r="I18" s="35" t="s">
        <v>123</v>
      </c>
      <c r="J18" s="34" t="s">
        <v>155</v>
      </c>
      <c r="K18" s="30"/>
      <c r="L18" s="16"/>
      <c r="M18" s="16"/>
      <c r="N18" s="16"/>
    </row>
    <row r="19" spans="1:14" ht="90" customHeight="1">
      <c r="A19" s="95" t="s">
        <v>19</v>
      </c>
      <c r="B19" s="95"/>
      <c r="C19" s="107"/>
      <c r="D19" s="36" t="s">
        <v>156</v>
      </c>
      <c r="E19" s="16" t="s">
        <v>157</v>
      </c>
      <c r="F19" s="16" t="s">
        <v>158</v>
      </c>
      <c r="G19" s="39" t="s">
        <v>116</v>
      </c>
      <c r="H19" s="16" t="s">
        <v>117</v>
      </c>
      <c r="I19" s="35"/>
      <c r="J19" s="16" t="s">
        <v>159</v>
      </c>
      <c r="K19" s="30"/>
      <c r="L19" s="16"/>
      <c r="M19" s="16"/>
      <c r="N19" s="16"/>
    </row>
    <row r="20" spans="1:14" ht="87" customHeight="1">
      <c r="A20" s="95"/>
      <c r="B20" s="95"/>
      <c r="C20" s="107"/>
      <c r="D20" s="37" t="s">
        <v>160</v>
      </c>
      <c r="E20" s="37" t="s">
        <v>161</v>
      </c>
      <c r="F20" s="37" t="s">
        <v>162</v>
      </c>
      <c r="G20" s="39" t="s">
        <v>116</v>
      </c>
      <c r="H20" s="37" t="s">
        <v>117</v>
      </c>
      <c r="I20" s="16" t="s">
        <v>123</v>
      </c>
      <c r="J20" s="37" t="s">
        <v>163</v>
      </c>
      <c r="K20" s="29"/>
      <c r="L20" s="16"/>
      <c r="M20" s="16"/>
      <c r="N20" s="16"/>
    </row>
    <row r="21" spans="1:14" ht="95.25" customHeight="1">
      <c r="A21" s="95"/>
      <c r="B21" s="95"/>
      <c r="C21" s="107"/>
      <c r="D21" s="16" t="s">
        <v>164</v>
      </c>
      <c r="E21" s="16" t="s">
        <v>164</v>
      </c>
      <c r="F21" s="16" t="s">
        <v>165</v>
      </c>
      <c r="G21" s="39" t="s">
        <v>116</v>
      </c>
      <c r="H21" s="16" t="s">
        <v>166</v>
      </c>
      <c r="I21" s="16" t="s">
        <v>167</v>
      </c>
      <c r="J21" s="16" t="s">
        <v>165</v>
      </c>
      <c r="K21" s="29"/>
      <c r="L21" s="16"/>
      <c r="M21" s="16"/>
      <c r="N21" s="16"/>
    </row>
    <row r="26" spans="1:14" ht="18">
      <c r="A26" s="15" t="s">
        <v>11</v>
      </c>
      <c r="B26" s="40"/>
      <c r="C26" s="40"/>
      <c r="D26" s="40"/>
    </row>
    <row r="27" spans="1:14" ht="30" customHeight="1">
      <c r="A27" s="15"/>
      <c r="B27" s="96" t="s">
        <v>203</v>
      </c>
      <c r="C27" s="96"/>
      <c r="D27" s="96"/>
    </row>
  </sheetData>
  <sheetProtection selectLockedCells="1" selectUnlockedCells="1"/>
  <mergeCells count="23">
    <mergeCell ref="D7:D8"/>
    <mergeCell ref="E7:E8"/>
    <mergeCell ref="A1:N1"/>
    <mergeCell ref="B2:N2"/>
    <mergeCell ref="B3:N3"/>
    <mergeCell ref="B6:G6"/>
    <mergeCell ref="H6:N6"/>
    <mergeCell ref="B27:D27"/>
    <mergeCell ref="M7:N7"/>
    <mergeCell ref="A9:A18"/>
    <mergeCell ref="C9:C21"/>
    <mergeCell ref="D13:D14"/>
    <mergeCell ref="A19:A21"/>
    <mergeCell ref="B9:B21"/>
    <mergeCell ref="F7:F8"/>
    <mergeCell ref="J7:J8"/>
    <mergeCell ref="G7:G8"/>
    <mergeCell ref="H7:H8"/>
    <mergeCell ref="I7:I8"/>
    <mergeCell ref="K7:L7"/>
    <mergeCell ref="A7:A8"/>
    <mergeCell ref="B7:B8"/>
    <mergeCell ref="C7:C8"/>
  </mergeCells>
  <printOptions horizontalCentered="1"/>
  <pageMargins left="0.19685039370078741" right="0.19685039370078741" top="0.78740157480314965" bottom="0.78740157480314965" header="0.51181102362204722" footer="0.51181102362204722"/>
  <pageSetup paperSize="281" scale="31" orientation="landscape" useFirstPageNumber="1" r:id="rId1"/>
  <headerFooter alignWithMargins="0"/>
  <drawing r:id="rId2"/>
  <legacyDrawing r:id="rId3"/>
  <oleObjects>
    <oleObject shapeId="2049" r:id="rId4"/>
  </oleObjects>
</worksheet>
</file>

<file path=xl/worksheets/sheet3.xml><?xml version="1.0" encoding="utf-8"?>
<worksheet xmlns="http://schemas.openxmlformats.org/spreadsheetml/2006/main" xmlns:r="http://schemas.openxmlformats.org/officeDocument/2006/relationships">
  <dimension ref="A1:N20"/>
  <sheetViews>
    <sheetView view="pageBreakPreview" topLeftCell="B7" zoomScale="57" zoomScaleSheetLayoutView="57" workbookViewId="0">
      <selection activeCell="E9" sqref="E9"/>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9" width="23.140625" style="1" customWidth="1"/>
    <col min="10" max="10" width="34.42578125" style="1" customWidth="1"/>
    <col min="11" max="11" width="37.42578125" style="1" customWidth="1"/>
    <col min="12" max="12" width="23.42578125" style="1" customWidth="1"/>
    <col min="13" max="13" width="37.140625" style="1" customWidth="1"/>
    <col min="14" max="14" width="23.42578125" style="1" customWidth="1"/>
    <col min="15" max="16384" width="11.5703125" style="1"/>
  </cols>
  <sheetData>
    <row r="1" spans="1:14" ht="130.5" customHeight="1">
      <c r="A1" s="103" t="s">
        <v>10</v>
      </c>
      <c r="B1" s="103"/>
      <c r="C1" s="103"/>
      <c r="D1" s="103"/>
      <c r="E1" s="103"/>
      <c r="F1" s="103"/>
      <c r="G1" s="103"/>
      <c r="H1" s="103"/>
      <c r="I1" s="103"/>
      <c r="J1" s="103"/>
      <c r="K1" s="103"/>
      <c r="L1" s="103"/>
      <c r="M1" s="103"/>
      <c r="N1" s="103"/>
    </row>
    <row r="2" spans="1:14" ht="32.25" customHeight="1">
      <c r="A2" s="19" t="s">
        <v>3</v>
      </c>
      <c r="B2" s="95" t="s">
        <v>0</v>
      </c>
      <c r="C2" s="95"/>
      <c r="D2" s="95"/>
      <c r="E2" s="95"/>
      <c r="F2" s="95"/>
      <c r="G2" s="95"/>
      <c r="H2" s="95"/>
      <c r="I2" s="95"/>
      <c r="J2" s="95"/>
      <c r="K2" s="95"/>
      <c r="L2" s="95"/>
      <c r="M2" s="95"/>
      <c r="N2" s="95"/>
    </row>
    <row r="3" spans="1:14" ht="32.25" customHeight="1">
      <c r="A3" s="19" t="s">
        <v>4</v>
      </c>
      <c r="B3" s="95" t="s">
        <v>1</v>
      </c>
      <c r="C3" s="95"/>
      <c r="D3" s="95"/>
      <c r="E3" s="95"/>
      <c r="F3" s="95"/>
      <c r="G3" s="95"/>
      <c r="H3" s="95"/>
      <c r="I3" s="95"/>
      <c r="J3" s="95"/>
      <c r="K3" s="95"/>
      <c r="L3" s="95"/>
      <c r="M3" s="95"/>
      <c r="N3" s="95"/>
    </row>
    <row r="4" spans="1:14" s="3" customFormat="1" ht="15.75">
      <c r="A4" s="4"/>
      <c r="B4" s="4"/>
      <c r="C4" s="4"/>
      <c r="D4" s="4"/>
      <c r="E4" s="4"/>
      <c r="F4" s="4"/>
      <c r="G4" s="4"/>
      <c r="H4" s="4"/>
      <c r="I4" s="4"/>
      <c r="J4" s="4"/>
      <c r="K4" s="4"/>
      <c r="L4" s="4"/>
      <c r="M4" s="5"/>
      <c r="N4" s="5"/>
    </row>
    <row r="5" spans="1:14" s="3" customFormat="1" ht="36.75" customHeight="1">
      <c r="A5" s="17" t="s">
        <v>5</v>
      </c>
      <c r="B5" s="18" t="s">
        <v>199</v>
      </c>
      <c r="C5" s="14"/>
      <c r="D5" s="5"/>
      <c r="E5" s="5"/>
      <c r="F5" s="5"/>
      <c r="G5" s="5"/>
      <c r="H5" s="5"/>
      <c r="I5" s="5"/>
      <c r="J5" s="5"/>
      <c r="K5" s="5"/>
      <c r="L5" s="5"/>
      <c r="M5" s="5"/>
      <c r="N5" s="6" t="s">
        <v>223</v>
      </c>
    </row>
    <row r="6" spans="1:14" s="3" customFormat="1" ht="211.5" customHeight="1">
      <c r="A6" s="19" t="s">
        <v>8</v>
      </c>
      <c r="B6" s="95" t="s">
        <v>200</v>
      </c>
      <c r="C6" s="95"/>
      <c r="D6" s="95"/>
      <c r="E6" s="95"/>
      <c r="F6" s="95"/>
      <c r="G6" s="95"/>
      <c r="H6" s="95" t="s">
        <v>201</v>
      </c>
      <c r="I6" s="95"/>
      <c r="J6" s="107"/>
      <c r="K6" s="107"/>
      <c r="L6" s="107"/>
      <c r="M6" s="107"/>
      <c r="N6" s="107"/>
    </row>
    <row r="7" spans="1:14" s="2" customFormat="1" ht="24" customHeight="1">
      <c r="A7" s="94" t="s">
        <v>190</v>
      </c>
      <c r="B7" s="94" t="s">
        <v>191</v>
      </c>
      <c r="C7" s="94" t="s">
        <v>192</v>
      </c>
      <c r="D7" s="94" t="s">
        <v>12</v>
      </c>
      <c r="E7" s="94" t="s">
        <v>13</v>
      </c>
      <c r="F7" s="94" t="s">
        <v>2</v>
      </c>
      <c r="G7" s="94" t="s">
        <v>9</v>
      </c>
      <c r="H7" s="94" t="s">
        <v>193</v>
      </c>
      <c r="I7" s="94" t="s">
        <v>7</v>
      </c>
      <c r="J7" s="94" t="s">
        <v>72</v>
      </c>
      <c r="K7" s="94" t="s">
        <v>221</v>
      </c>
      <c r="L7" s="94"/>
      <c r="M7" s="94" t="s">
        <v>222</v>
      </c>
      <c r="N7" s="94"/>
    </row>
    <row r="8" spans="1:14" ht="31.5">
      <c r="A8" s="94"/>
      <c r="B8" s="94"/>
      <c r="C8" s="94"/>
      <c r="D8" s="94"/>
      <c r="E8" s="94"/>
      <c r="F8" s="94"/>
      <c r="G8" s="94"/>
      <c r="H8" s="94"/>
      <c r="I8" s="94"/>
      <c r="J8" s="94"/>
      <c r="K8" s="20" t="s">
        <v>14</v>
      </c>
      <c r="L8" s="42" t="s">
        <v>224</v>
      </c>
      <c r="M8" s="20" t="s">
        <v>14</v>
      </c>
      <c r="N8" s="42" t="s">
        <v>224</v>
      </c>
    </row>
    <row r="9" spans="1:14" ht="101.25" customHeight="1">
      <c r="A9" s="100" t="s">
        <v>15</v>
      </c>
      <c r="B9" s="100" t="s">
        <v>28</v>
      </c>
      <c r="C9" s="100" t="s">
        <v>37</v>
      </c>
      <c r="D9" s="95" t="s">
        <v>168</v>
      </c>
      <c r="E9" s="19" t="s">
        <v>169</v>
      </c>
      <c r="F9" s="19" t="s">
        <v>170</v>
      </c>
      <c r="G9" s="21">
        <v>41974</v>
      </c>
      <c r="H9" s="109" t="s">
        <v>51</v>
      </c>
      <c r="I9" s="19" t="s">
        <v>172</v>
      </c>
      <c r="J9" s="19" t="s">
        <v>171</v>
      </c>
      <c r="K9" s="19"/>
      <c r="L9" s="19"/>
      <c r="M9" s="19"/>
      <c r="N9" s="19"/>
    </row>
    <row r="10" spans="1:14" ht="82.5" customHeight="1">
      <c r="A10" s="101"/>
      <c r="B10" s="101"/>
      <c r="C10" s="101"/>
      <c r="D10" s="95"/>
      <c r="E10" s="19" t="s">
        <v>173</v>
      </c>
      <c r="F10" s="19" t="s">
        <v>174</v>
      </c>
      <c r="G10" s="21">
        <v>41974</v>
      </c>
      <c r="H10" s="110"/>
      <c r="I10" s="19" t="s">
        <v>172</v>
      </c>
      <c r="J10" s="19" t="s">
        <v>175</v>
      </c>
      <c r="K10" s="19"/>
      <c r="L10" s="19"/>
      <c r="M10" s="19"/>
      <c r="N10" s="19"/>
    </row>
    <row r="11" spans="1:14" ht="95.25" customHeight="1">
      <c r="A11" s="101"/>
      <c r="B11" s="101"/>
      <c r="C11" s="101"/>
      <c r="D11" s="19" t="s">
        <v>176</v>
      </c>
      <c r="E11" s="19" t="s">
        <v>177</v>
      </c>
      <c r="F11" s="19" t="s">
        <v>178</v>
      </c>
      <c r="G11" s="21">
        <v>41974</v>
      </c>
      <c r="H11" s="110"/>
      <c r="I11" s="19" t="s">
        <v>172</v>
      </c>
      <c r="J11" s="19" t="s">
        <v>179</v>
      </c>
      <c r="K11" s="19"/>
      <c r="L11" s="19"/>
      <c r="M11" s="19"/>
      <c r="N11" s="19"/>
    </row>
    <row r="12" spans="1:14" ht="68.25" customHeight="1">
      <c r="A12" s="101"/>
      <c r="B12" s="101"/>
      <c r="C12" s="101"/>
      <c r="D12" s="19" t="s">
        <v>180</v>
      </c>
      <c r="E12" s="19" t="s">
        <v>181</v>
      </c>
      <c r="F12" s="19" t="s">
        <v>182</v>
      </c>
      <c r="G12" s="21">
        <v>41974</v>
      </c>
      <c r="H12" s="110"/>
      <c r="I12" s="19" t="s">
        <v>172</v>
      </c>
      <c r="J12" s="19" t="s">
        <v>183</v>
      </c>
      <c r="K12" s="19"/>
      <c r="L12" s="19"/>
      <c r="M12" s="19"/>
      <c r="N12" s="19"/>
    </row>
    <row r="13" spans="1:14" ht="68.25" customHeight="1">
      <c r="A13" s="102"/>
      <c r="B13" s="102"/>
      <c r="C13" s="102"/>
      <c r="D13" s="19" t="s">
        <v>184</v>
      </c>
      <c r="E13" s="19" t="s">
        <v>185</v>
      </c>
      <c r="F13" s="19" t="s">
        <v>186</v>
      </c>
      <c r="G13" s="21">
        <v>41974</v>
      </c>
      <c r="H13" s="111"/>
      <c r="I13" s="19" t="s">
        <v>172</v>
      </c>
      <c r="J13" s="19" t="s">
        <v>187</v>
      </c>
      <c r="K13" s="19"/>
      <c r="L13" s="19"/>
      <c r="M13" s="19"/>
      <c r="N13" s="19"/>
    </row>
    <row r="19" spans="1:4" ht="18">
      <c r="A19" s="15" t="s">
        <v>11</v>
      </c>
      <c r="B19" s="40"/>
      <c r="C19" s="40"/>
      <c r="D19" s="40"/>
    </row>
    <row r="20" spans="1:4" ht="25.5" customHeight="1">
      <c r="A20" s="15"/>
      <c r="B20" s="96" t="s">
        <v>202</v>
      </c>
      <c r="C20" s="96"/>
      <c r="D20" s="96"/>
    </row>
  </sheetData>
  <sheetProtection selectLockedCells="1" selectUnlockedCells="1"/>
  <mergeCells count="23">
    <mergeCell ref="A1:N1"/>
    <mergeCell ref="B2:N2"/>
    <mergeCell ref="B3:N3"/>
    <mergeCell ref="B6:G6"/>
    <mergeCell ref="H6:N6"/>
    <mergeCell ref="M7:N7"/>
    <mergeCell ref="D9:D10"/>
    <mergeCell ref="I7:I8"/>
    <mergeCell ref="K7:L7"/>
    <mergeCell ref="F7:F8"/>
    <mergeCell ref="J7:J8"/>
    <mergeCell ref="G7:G8"/>
    <mergeCell ref="H7:H8"/>
    <mergeCell ref="D7:D8"/>
    <mergeCell ref="E7:E8"/>
    <mergeCell ref="H9:H13"/>
    <mergeCell ref="A7:A8"/>
    <mergeCell ref="A9:A13"/>
    <mergeCell ref="B20:D20"/>
    <mergeCell ref="B9:B13"/>
    <mergeCell ref="C9:C13"/>
    <mergeCell ref="B7:B8"/>
    <mergeCell ref="C7:C8"/>
  </mergeCells>
  <printOptions horizontalCentered="1"/>
  <pageMargins left="0.19685039370078741" right="0.19685039370078741" top="0.78740157480314965" bottom="0.78740157480314965" header="0.51181102362204722" footer="0.51181102362204722"/>
  <pageSetup paperSize="281" scale="40" orientation="landscape" useFirstPageNumber="1" r:id="rId1"/>
  <headerFooter alignWithMargins="0"/>
  <drawing r:id="rId2"/>
  <legacyDrawing r:id="rId3"/>
  <oleObjects>
    <oleObject shapeId="3073" r:id="rId4"/>
  </oleObjects>
</worksheet>
</file>

<file path=xl/worksheets/sheet4.xml><?xml version="1.0" encoding="utf-8"?>
<worksheet xmlns="http://schemas.openxmlformats.org/spreadsheetml/2006/main" xmlns:r="http://schemas.openxmlformats.org/officeDocument/2006/relationships">
  <dimension ref="A1:N16"/>
  <sheetViews>
    <sheetView view="pageBreakPreview" topLeftCell="E7" zoomScale="62" zoomScaleSheetLayoutView="62" workbookViewId="0">
      <selection activeCell="K6" sqref="K6:L6"/>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8" width="23.140625" style="1" customWidth="1"/>
    <col min="9" max="9" width="30.140625" style="1" customWidth="1"/>
    <col min="10" max="10" width="41.7109375" style="1" customWidth="1"/>
    <col min="11" max="11" width="82.5703125" style="1" customWidth="1"/>
    <col min="12" max="12" width="23.42578125" style="1" customWidth="1"/>
    <col min="13" max="13" width="37.140625" style="1" hidden="1" customWidth="1"/>
    <col min="14" max="14" width="23.42578125" style="1" hidden="1" customWidth="1"/>
    <col min="15" max="16384" width="11.5703125" style="1"/>
  </cols>
  <sheetData>
    <row r="1" spans="1:14" ht="130.5" customHeight="1">
      <c r="A1" s="103" t="s">
        <v>10</v>
      </c>
      <c r="B1" s="103"/>
      <c r="C1" s="103"/>
      <c r="D1" s="103"/>
      <c r="E1" s="103"/>
      <c r="F1" s="103"/>
      <c r="G1" s="103"/>
      <c r="H1" s="103"/>
      <c r="I1" s="103"/>
      <c r="J1" s="103"/>
      <c r="K1" s="103"/>
      <c r="L1" s="103"/>
      <c r="M1" s="103"/>
      <c r="N1" s="103"/>
    </row>
    <row r="2" spans="1:14" ht="32.25" customHeight="1">
      <c r="A2" s="60" t="s">
        <v>3</v>
      </c>
      <c r="B2" s="95" t="s">
        <v>0</v>
      </c>
      <c r="C2" s="95"/>
      <c r="D2" s="95"/>
      <c r="E2" s="95"/>
      <c r="F2" s="95"/>
      <c r="G2" s="95"/>
      <c r="H2" s="95"/>
      <c r="I2" s="95"/>
      <c r="J2" s="95"/>
      <c r="K2" s="95"/>
      <c r="L2" s="95"/>
      <c r="M2" s="95"/>
      <c r="N2" s="95"/>
    </row>
    <row r="3" spans="1:14" ht="32.25" customHeight="1">
      <c r="A3" s="60" t="s">
        <v>4</v>
      </c>
      <c r="B3" s="95" t="s">
        <v>1</v>
      </c>
      <c r="C3" s="95"/>
      <c r="D3" s="95"/>
      <c r="E3" s="95"/>
      <c r="F3" s="95"/>
      <c r="G3" s="95"/>
      <c r="H3" s="95"/>
      <c r="I3" s="95"/>
      <c r="J3" s="95"/>
      <c r="K3" s="95"/>
      <c r="L3" s="95"/>
      <c r="M3" s="95"/>
      <c r="N3" s="95"/>
    </row>
    <row r="4" spans="1:14" s="3" customFormat="1" ht="36.75" customHeight="1">
      <c r="A4" s="17" t="s">
        <v>5</v>
      </c>
      <c r="B4" s="18" t="s">
        <v>199</v>
      </c>
      <c r="C4" s="14"/>
      <c r="D4" s="5"/>
      <c r="E4" s="5"/>
      <c r="F4" s="5"/>
      <c r="G4" s="5"/>
      <c r="H4" s="5"/>
      <c r="I4" s="5"/>
      <c r="J4" s="5"/>
      <c r="K4" s="5"/>
      <c r="L4" s="5"/>
      <c r="M4" s="5"/>
      <c r="N4" s="6" t="s">
        <v>223</v>
      </c>
    </row>
    <row r="5" spans="1:14" s="3" customFormat="1" ht="193.5" customHeight="1">
      <c r="A5" s="60" t="s">
        <v>8</v>
      </c>
      <c r="B5" s="95" t="s">
        <v>200</v>
      </c>
      <c r="C5" s="95"/>
      <c r="D5" s="95"/>
      <c r="E5" s="95"/>
      <c r="F5" s="95"/>
      <c r="G5" s="95"/>
      <c r="H5" s="95" t="s">
        <v>201</v>
      </c>
      <c r="I5" s="95"/>
      <c r="J5" s="107"/>
      <c r="K5" s="107"/>
      <c r="L5" s="107"/>
      <c r="M5" s="107"/>
      <c r="N5" s="107"/>
    </row>
    <row r="6" spans="1:14" s="2" customFormat="1" ht="24" customHeight="1">
      <c r="A6" s="94" t="s">
        <v>190</v>
      </c>
      <c r="B6" s="94" t="s">
        <v>191</v>
      </c>
      <c r="C6" s="94" t="s">
        <v>192</v>
      </c>
      <c r="D6" s="94" t="s">
        <v>12</v>
      </c>
      <c r="E6" s="94" t="s">
        <v>13</v>
      </c>
      <c r="F6" s="94" t="s">
        <v>2</v>
      </c>
      <c r="G6" s="94" t="s">
        <v>9</v>
      </c>
      <c r="H6" s="94" t="s">
        <v>193</v>
      </c>
      <c r="I6" s="94" t="s">
        <v>7</v>
      </c>
      <c r="J6" s="94" t="s">
        <v>72</v>
      </c>
      <c r="K6" s="94" t="s">
        <v>226</v>
      </c>
      <c r="L6" s="94"/>
      <c r="M6" s="94" t="s">
        <v>222</v>
      </c>
      <c r="N6" s="94"/>
    </row>
    <row r="7" spans="1:14" ht="45.75" customHeight="1">
      <c r="A7" s="94"/>
      <c r="B7" s="94"/>
      <c r="C7" s="94"/>
      <c r="D7" s="94"/>
      <c r="E7" s="94"/>
      <c r="F7" s="94"/>
      <c r="G7" s="94"/>
      <c r="H7" s="94"/>
      <c r="I7" s="94"/>
      <c r="J7" s="94"/>
      <c r="K7" s="59" t="s">
        <v>14</v>
      </c>
      <c r="L7" s="59" t="s">
        <v>224</v>
      </c>
      <c r="M7" s="59" t="s">
        <v>14</v>
      </c>
      <c r="N7" s="59" t="s">
        <v>224</v>
      </c>
    </row>
    <row r="8" spans="1:14" ht="78" customHeight="1">
      <c r="A8" s="100" t="s">
        <v>15</v>
      </c>
      <c r="B8" s="100" t="s">
        <v>28</v>
      </c>
      <c r="C8" s="100" t="s">
        <v>37</v>
      </c>
      <c r="D8" s="95" t="s">
        <v>168</v>
      </c>
      <c r="E8" s="60" t="s">
        <v>169</v>
      </c>
      <c r="F8" s="60" t="s">
        <v>170</v>
      </c>
      <c r="G8" s="21">
        <v>41974</v>
      </c>
      <c r="H8" s="109" t="s">
        <v>51</v>
      </c>
      <c r="I8" s="60" t="s">
        <v>172</v>
      </c>
      <c r="J8" s="60" t="s">
        <v>171</v>
      </c>
      <c r="K8" s="61" t="s">
        <v>227</v>
      </c>
      <c r="L8" s="43">
        <f>164/160</f>
        <v>1.0249999999999999</v>
      </c>
      <c r="M8" s="60"/>
      <c r="N8" s="60"/>
    </row>
    <row r="9" spans="1:14" ht="48" customHeight="1">
      <c r="A9" s="101"/>
      <c r="B9" s="101"/>
      <c r="C9" s="101"/>
      <c r="D9" s="95"/>
      <c r="E9" s="60" t="s">
        <v>173</v>
      </c>
      <c r="F9" s="60" t="s">
        <v>174</v>
      </c>
      <c r="G9" s="21">
        <v>41974</v>
      </c>
      <c r="H9" s="110"/>
      <c r="I9" s="60" t="s">
        <v>172</v>
      </c>
      <c r="J9" s="60" t="s">
        <v>175</v>
      </c>
      <c r="K9" s="62" t="s">
        <v>228</v>
      </c>
      <c r="L9" s="43">
        <f>85135000/70000000</f>
        <v>1.2162142857142857</v>
      </c>
      <c r="M9" s="60"/>
      <c r="N9" s="60"/>
    </row>
    <row r="10" spans="1:14" ht="72.75" customHeight="1">
      <c r="A10" s="101"/>
      <c r="B10" s="101"/>
      <c r="C10" s="101"/>
      <c r="D10" s="60" t="s">
        <v>176</v>
      </c>
      <c r="E10" s="60" t="s">
        <v>177</v>
      </c>
      <c r="F10" s="60" t="s">
        <v>178</v>
      </c>
      <c r="G10" s="21">
        <v>41974</v>
      </c>
      <c r="H10" s="110"/>
      <c r="I10" s="60" t="s">
        <v>172</v>
      </c>
      <c r="J10" s="60" t="s">
        <v>179</v>
      </c>
      <c r="K10" s="61" t="s">
        <v>229</v>
      </c>
      <c r="L10" s="43">
        <f>79/60</f>
        <v>1.3166666666666667</v>
      </c>
      <c r="M10" s="60"/>
      <c r="N10" s="60"/>
    </row>
    <row r="11" spans="1:14" ht="125.25" customHeight="1">
      <c r="A11" s="101"/>
      <c r="B11" s="101"/>
      <c r="C11" s="101"/>
      <c r="D11" s="60" t="s">
        <v>180</v>
      </c>
      <c r="E11" s="60" t="s">
        <v>233</v>
      </c>
      <c r="F11" s="60" t="s">
        <v>182</v>
      </c>
      <c r="G11" s="21">
        <v>41974</v>
      </c>
      <c r="H11" s="110"/>
      <c r="I11" s="60" t="s">
        <v>172</v>
      </c>
      <c r="J11" s="60" t="s">
        <v>183</v>
      </c>
      <c r="K11" s="61" t="s">
        <v>232</v>
      </c>
      <c r="L11" s="43">
        <f>10/8</f>
        <v>1.25</v>
      </c>
      <c r="M11" s="60"/>
      <c r="N11" s="60"/>
    </row>
    <row r="12" spans="1:14" ht="92.25" customHeight="1">
      <c r="A12" s="102"/>
      <c r="B12" s="102"/>
      <c r="C12" s="102"/>
      <c r="D12" s="60" t="s">
        <v>184</v>
      </c>
      <c r="E12" s="60" t="s">
        <v>230</v>
      </c>
      <c r="F12" s="60" t="s">
        <v>186</v>
      </c>
      <c r="G12" s="21">
        <v>41974</v>
      </c>
      <c r="H12" s="111"/>
      <c r="I12" s="60" t="s">
        <v>172</v>
      </c>
      <c r="J12" s="60" t="s">
        <v>187</v>
      </c>
      <c r="K12" s="61" t="s">
        <v>231</v>
      </c>
      <c r="L12" s="43">
        <f>1/1</f>
        <v>1</v>
      </c>
      <c r="M12" s="60"/>
      <c r="N12" s="60"/>
    </row>
    <row r="14" spans="1:14">
      <c r="B14" s="112"/>
      <c r="C14" s="112"/>
      <c r="D14" s="112"/>
    </row>
    <row r="15" spans="1:14" ht="18">
      <c r="A15" s="15" t="s">
        <v>11</v>
      </c>
      <c r="B15" s="113"/>
      <c r="C15" s="113"/>
      <c r="D15" s="113"/>
    </row>
    <row r="16" spans="1:14" ht="25.5" customHeight="1">
      <c r="A16" s="15"/>
      <c r="B16" s="96" t="s">
        <v>202</v>
      </c>
      <c r="C16" s="96"/>
      <c r="D16" s="96"/>
    </row>
  </sheetData>
  <sheetProtection selectLockedCells="1" selectUnlockedCells="1"/>
  <mergeCells count="24">
    <mergeCell ref="C6:C7"/>
    <mergeCell ref="D6:D7"/>
    <mergeCell ref="E6:E7"/>
    <mergeCell ref="A1:N1"/>
    <mergeCell ref="B2:N2"/>
    <mergeCell ref="B3:N3"/>
    <mergeCell ref="B5:G5"/>
    <mergeCell ref="H5:N5"/>
    <mergeCell ref="B14:D15"/>
    <mergeCell ref="B16:D16"/>
    <mergeCell ref="M6:N6"/>
    <mergeCell ref="A8:A12"/>
    <mergeCell ref="B8:B12"/>
    <mergeCell ref="C8:C12"/>
    <mergeCell ref="D8:D9"/>
    <mergeCell ref="H8:H12"/>
    <mergeCell ref="F6:F7"/>
    <mergeCell ref="G6:G7"/>
    <mergeCell ref="H6:H7"/>
    <mergeCell ref="I6:I7"/>
    <mergeCell ref="J6:J7"/>
    <mergeCell ref="K6:L6"/>
    <mergeCell ref="A6:A7"/>
    <mergeCell ref="B6:B7"/>
  </mergeCells>
  <printOptions horizontalCentered="1"/>
  <pageMargins left="0.19685039370078741" right="0.19685039370078741" top="0.78740157480314965" bottom="0.78740157480314965" header="0.51181102362204722" footer="0.51181102362204722"/>
  <pageSetup paperSize="281" scale="50" orientation="landscape" useFirstPageNumber="1" r:id="rId1"/>
  <headerFooter alignWithMargins="0"/>
  <colBreaks count="1" manualBreakCount="1">
    <brk id="12" max="13" man="1"/>
  </colBreaks>
  <drawing r:id="rId2"/>
  <legacyDrawing r:id="rId3"/>
  <oleObjects>
    <oleObject shapeId="16385" r:id="rId4"/>
  </oleObjects>
</worksheet>
</file>

<file path=xl/worksheets/sheet5.xml><?xml version="1.0" encoding="utf-8"?>
<worksheet xmlns="http://schemas.openxmlformats.org/spreadsheetml/2006/main" xmlns:r="http://schemas.openxmlformats.org/officeDocument/2006/relationships">
  <sheetPr>
    <pageSetUpPr fitToPage="1"/>
  </sheetPr>
  <dimension ref="A1:N24"/>
  <sheetViews>
    <sheetView tabSelected="1" view="pageBreakPreview" topLeftCell="D10" zoomScale="115" zoomScaleSheetLayoutView="115" workbookViewId="0">
      <selection activeCell="E24" sqref="E24"/>
    </sheetView>
  </sheetViews>
  <sheetFormatPr baseColWidth="10" defaultColWidth="11.5703125" defaultRowHeight="61.7" customHeight="1"/>
  <cols>
    <col min="1" max="1" width="40.140625" style="44" hidden="1" customWidth="1"/>
    <col min="2" max="2" width="24.42578125" style="56" hidden="1" customWidth="1"/>
    <col min="3" max="3" width="23.7109375" style="57" hidden="1" customWidth="1"/>
    <col min="4" max="4" width="50.42578125" style="63" customWidth="1"/>
    <col min="5" max="5" width="27.140625" style="44" customWidth="1"/>
    <col min="6" max="6" width="26.28515625" style="44" customWidth="1"/>
    <col min="7" max="7" width="25.28515625" style="44" customWidth="1"/>
    <col min="8" max="8" width="17.7109375" style="44" customWidth="1"/>
    <col min="9" max="9" width="19.5703125" style="44" customWidth="1"/>
    <col min="10" max="10" width="21" style="56" customWidth="1"/>
    <col min="11" max="11" width="127" style="56" customWidth="1"/>
    <col min="12" max="12" width="14.42578125" style="44" customWidth="1"/>
    <col min="13" max="13" width="127" style="56" customWidth="1"/>
    <col min="14" max="14" width="13.85546875" style="44" customWidth="1"/>
    <col min="15" max="251" width="11.5703125" style="44"/>
    <col min="252" max="252" width="23" style="44" customWidth="1"/>
    <col min="253" max="253" width="28.5703125" style="44" customWidth="1"/>
    <col min="254" max="254" width="21.85546875" style="44" customWidth="1"/>
    <col min="255" max="255" width="34.85546875" style="44" customWidth="1"/>
    <col min="256" max="256" width="32.140625" style="44" customWidth="1"/>
    <col min="257" max="257" width="20.85546875" style="44" customWidth="1"/>
    <col min="258" max="258" width="16.28515625" style="44" customWidth="1"/>
    <col min="259" max="259" width="16.140625" style="44" customWidth="1"/>
    <col min="260" max="260" width="22" style="44" customWidth="1"/>
    <col min="261" max="261" width="14.28515625" style="44" customWidth="1"/>
    <col min="262" max="262" width="46.42578125" style="44" customWidth="1"/>
    <col min="263" max="263" width="25.5703125" style="44" customWidth="1"/>
    <col min="264" max="264" width="19.85546875" style="44" customWidth="1"/>
    <col min="265" max="265" width="17.42578125" style="44" customWidth="1"/>
    <col min="266" max="266" width="15.5703125" style="44" customWidth="1"/>
    <col min="267" max="267" width="13.7109375" style="44" customWidth="1"/>
    <col min="268" max="507" width="11.5703125" style="44"/>
    <col min="508" max="508" width="23" style="44" customWidth="1"/>
    <col min="509" max="509" width="28.5703125" style="44" customWidth="1"/>
    <col min="510" max="510" width="21.85546875" style="44" customWidth="1"/>
    <col min="511" max="511" width="34.85546875" style="44" customWidth="1"/>
    <col min="512" max="512" width="32.140625" style="44" customWidth="1"/>
    <col min="513" max="513" width="20.85546875" style="44" customWidth="1"/>
    <col min="514" max="514" width="16.28515625" style="44" customWidth="1"/>
    <col min="515" max="515" width="16.140625" style="44" customWidth="1"/>
    <col min="516" max="516" width="22" style="44" customWidth="1"/>
    <col min="517" max="517" width="14.28515625" style="44" customWidth="1"/>
    <col min="518" max="518" width="46.42578125" style="44" customWidth="1"/>
    <col min="519" max="519" width="25.5703125" style="44" customWidth="1"/>
    <col min="520" max="520" width="19.85546875" style="44" customWidth="1"/>
    <col min="521" max="521" width="17.42578125" style="44" customWidth="1"/>
    <col min="522" max="522" width="15.5703125" style="44" customWidth="1"/>
    <col min="523" max="523" width="13.7109375" style="44" customWidth="1"/>
    <col min="524" max="763" width="11.5703125" style="44"/>
    <col min="764" max="764" width="23" style="44" customWidth="1"/>
    <col min="765" max="765" width="28.5703125" style="44" customWidth="1"/>
    <col min="766" max="766" width="21.85546875" style="44" customWidth="1"/>
    <col min="767" max="767" width="34.85546875" style="44" customWidth="1"/>
    <col min="768" max="768" width="32.140625" style="44" customWidth="1"/>
    <col min="769" max="769" width="20.85546875" style="44" customWidth="1"/>
    <col min="770" max="770" width="16.28515625" style="44" customWidth="1"/>
    <col min="771" max="771" width="16.140625" style="44" customWidth="1"/>
    <col min="772" max="772" width="22" style="44" customWidth="1"/>
    <col min="773" max="773" width="14.28515625" style="44" customWidth="1"/>
    <col min="774" max="774" width="46.42578125" style="44" customWidth="1"/>
    <col min="775" max="775" width="25.5703125" style="44" customWidth="1"/>
    <col min="776" max="776" width="19.85546875" style="44" customWidth="1"/>
    <col min="777" max="777" width="17.42578125" style="44" customWidth="1"/>
    <col min="778" max="778" width="15.5703125" style="44" customWidth="1"/>
    <col min="779" max="779" width="13.7109375" style="44" customWidth="1"/>
    <col min="780" max="1019" width="11.5703125" style="44"/>
    <col min="1020" max="1020" width="23" style="44" customWidth="1"/>
    <col min="1021" max="1021" width="28.5703125" style="44" customWidth="1"/>
    <col min="1022" max="1022" width="21.85546875" style="44" customWidth="1"/>
    <col min="1023" max="1023" width="34.85546875" style="44" customWidth="1"/>
    <col min="1024" max="1024" width="32.140625" style="44" customWidth="1"/>
    <col min="1025" max="1025" width="20.85546875" style="44" customWidth="1"/>
    <col min="1026" max="1026" width="16.28515625" style="44" customWidth="1"/>
    <col min="1027" max="1027" width="16.140625" style="44" customWidth="1"/>
    <col min="1028" max="1028" width="22" style="44" customWidth="1"/>
    <col min="1029" max="1029" width="14.28515625" style="44" customWidth="1"/>
    <col min="1030" max="1030" width="46.42578125" style="44" customWidth="1"/>
    <col min="1031" max="1031" width="25.5703125" style="44" customWidth="1"/>
    <col min="1032" max="1032" width="19.85546875" style="44" customWidth="1"/>
    <col min="1033" max="1033" width="17.42578125" style="44" customWidth="1"/>
    <col min="1034" max="1034" width="15.5703125" style="44" customWidth="1"/>
    <col min="1035" max="1035" width="13.7109375" style="44" customWidth="1"/>
    <col min="1036" max="1275" width="11.5703125" style="44"/>
    <col min="1276" max="1276" width="23" style="44" customWidth="1"/>
    <col min="1277" max="1277" width="28.5703125" style="44" customWidth="1"/>
    <col min="1278" max="1278" width="21.85546875" style="44" customWidth="1"/>
    <col min="1279" max="1279" width="34.85546875" style="44" customWidth="1"/>
    <col min="1280" max="1280" width="32.140625" style="44" customWidth="1"/>
    <col min="1281" max="1281" width="20.85546875" style="44" customWidth="1"/>
    <col min="1282" max="1282" width="16.28515625" style="44" customWidth="1"/>
    <col min="1283" max="1283" width="16.140625" style="44" customWidth="1"/>
    <col min="1284" max="1284" width="22" style="44" customWidth="1"/>
    <col min="1285" max="1285" width="14.28515625" style="44" customWidth="1"/>
    <col min="1286" max="1286" width="46.42578125" style="44" customWidth="1"/>
    <col min="1287" max="1287" width="25.5703125" style="44" customWidth="1"/>
    <col min="1288" max="1288" width="19.85546875" style="44" customWidth="1"/>
    <col min="1289" max="1289" width="17.42578125" style="44" customWidth="1"/>
    <col min="1290" max="1290" width="15.5703125" style="44" customWidth="1"/>
    <col min="1291" max="1291" width="13.7109375" style="44" customWidth="1"/>
    <col min="1292" max="1531" width="11.5703125" style="44"/>
    <col min="1532" max="1532" width="23" style="44" customWidth="1"/>
    <col min="1533" max="1533" width="28.5703125" style="44" customWidth="1"/>
    <col min="1534" max="1534" width="21.85546875" style="44" customWidth="1"/>
    <col min="1535" max="1535" width="34.85546875" style="44" customWidth="1"/>
    <col min="1536" max="1536" width="32.140625" style="44" customWidth="1"/>
    <col min="1537" max="1537" width="20.85546875" style="44" customWidth="1"/>
    <col min="1538" max="1538" width="16.28515625" style="44" customWidth="1"/>
    <col min="1539" max="1539" width="16.140625" style="44" customWidth="1"/>
    <col min="1540" max="1540" width="22" style="44" customWidth="1"/>
    <col min="1541" max="1541" width="14.28515625" style="44" customWidth="1"/>
    <col min="1542" max="1542" width="46.42578125" style="44" customWidth="1"/>
    <col min="1543" max="1543" width="25.5703125" style="44" customWidth="1"/>
    <col min="1544" max="1544" width="19.85546875" style="44" customWidth="1"/>
    <col min="1545" max="1545" width="17.42578125" style="44" customWidth="1"/>
    <col min="1546" max="1546" width="15.5703125" style="44" customWidth="1"/>
    <col min="1547" max="1547" width="13.7109375" style="44" customWidth="1"/>
    <col min="1548" max="1787" width="11.5703125" style="44"/>
    <col min="1788" max="1788" width="23" style="44" customWidth="1"/>
    <col min="1789" max="1789" width="28.5703125" style="44" customWidth="1"/>
    <col min="1790" max="1790" width="21.85546875" style="44" customWidth="1"/>
    <col min="1791" max="1791" width="34.85546875" style="44" customWidth="1"/>
    <col min="1792" max="1792" width="32.140625" style="44" customWidth="1"/>
    <col min="1793" max="1793" width="20.85546875" style="44" customWidth="1"/>
    <col min="1794" max="1794" width="16.28515625" style="44" customWidth="1"/>
    <col min="1795" max="1795" width="16.140625" style="44" customWidth="1"/>
    <col min="1796" max="1796" width="22" style="44" customWidth="1"/>
    <col min="1797" max="1797" width="14.28515625" style="44" customWidth="1"/>
    <col min="1798" max="1798" width="46.42578125" style="44" customWidth="1"/>
    <col min="1799" max="1799" width="25.5703125" style="44" customWidth="1"/>
    <col min="1800" max="1800" width="19.85546875" style="44" customWidth="1"/>
    <col min="1801" max="1801" width="17.42578125" style="44" customWidth="1"/>
    <col min="1802" max="1802" width="15.5703125" style="44" customWidth="1"/>
    <col min="1803" max="1803" width="13.7109375" style="44" customWidth="1"/>
    <col min="1804" max="2043" width="11.5703125" style="44"/>
    <col min="2044" max="2044" width="23" style="44" customWidth="1"/>
    <col min="2045" max="2045" width="28.5703125" style="44" customWidth="1"/>
    <col min="2046" max="2046" width="21.85546875" style="44" customWidth="1"/>
    <col min="2047" max="2047" width="34.85546875" style="44" customWidth="1"/>
    <col min="2048" max="2048" width="32.140625" style="44" customWidth="1"/>
    <col min="2049" max="2049" width="20.85546875" style="44" customWidth="1"/>
    <col min="2050" max="2050" width="16.28515625" style="44" customWidth="1"/>
    <col min="2051" max="2051" width="16.140625" style="44" customWidth="1"/>
    <col min="2052" max="2052" width="22" style="44" customWidth="1"/>
    <col min="2053" max="2053" width="14.28515625" style="44" customWidth="1"/>
    <col min="2054" max="2054" width="46.42578125" style="44" customWidth="1"/>
    <col min="2055" max="2055" width="25.5703125" style="44" customWidth="1"/>
    <col min="2056" max="2056" width="19.85546875" style="44" customWidth="1"/>
    <col min="2057" max="2057" width="17.42578125" style="44" customWidth="1"/>
    <col min="2058" max="2058" width="15.5703125" style="44" customWidth="1"/>
    <col min="2059" max="2059" width="13.7109375" style="44" customWidth="1"/>
    <col min="2060" max="2299" width="11.5703125" style="44"/>
    <col min="2300" max="2300" width="23" style="44" customWidth="1"/>
    <col min="2301" max="2301" width="28.5703125" style="44" customWidth="1"/>
    <col min="2302" max="2302" width="21.85546875" style="44" customWidth="1"/>
    <col min="2303" max="2303" width="34.85546875" style="44" customWidth="1"/>
    <col min="2304" max="2304" width="32.140625" style="44" customWidth="1"/>
    <col min="2305" max="2305" width="20.85546875" style="44" customWidth="1"/>
    <col min="2306" max="2306" width="16.28515625" style="44" customWidth="1"/>
    <col min="2307" max="2307" width="16.140625" style="44" customWidth="1"/>
    <col min="2308" max="2308" width="22" style="44" customWidth="1"/>
    <col min="2309" max="2309" width="14.28515625" style="44" customWidth="1"/>
    <col min="2310" max="2310" width="46.42578125" style="44" customWidth="1"/>
    <col min="2311" max="2311" width="25.5703125" style="44" customWidth="1"/>
    <col min="2312" max="2312" width="19.85546875" style="44" customWidth="1"/>
    <col min="2313" max="2313" width="17.42578125" style="44" customWidth="1"/>
    <col min="2314" max="2314" width="15.5703125" style="44" customWidth="1"/>
    <col min="2315" max="2315" width="13.7109375" style="44" customWidth="1"/>
    <col min="2316" max="2555" width="11.5703125" style="44"/>
    <col min="2556" max="2556" width="23" style="44" customWidth="1"/>
    <col min="2557" max="2557" width="28.5703125" style="44" customWidth="1"/>
    <col min="2558" max="2558" width="21.85546875" style="44" customWidth="1"/>
    <col min="2559" max="2559" width="34.85546875" style="44" customWidth="1"/>
    <col min="2560" max="2560" width="32.140625" style="44" customWidth="1"/>
    <col min="2561" max="2561" width="20.85546875" style="44" customWidth="1"/>
    <col min="2562" max="2562" width="16.28515625" style="44" customWidth="1"/>
    <col min="2563" max="2563" width="16.140625" style="44" customWidth="1"/>
    <col min="2564" max="2564" width="22" style="44" customWidth="1"/>
    <col min="2565" max="2565" width="14.28515625" style="44" customWidth="1"/>
    <col min="2566" max="2566" width="46.42578125" style="44" customWidth="1"/>
    <col min="2567" max="2567" width="25.5703125" style="44" customWidth="1"/>
    <col min="2568" max="2568" width="19.85546875" style="44" customWidth="1"/>
    <col min="2569" max="2569" width="17.42578125" style="44" customWidth="1"/>
    <col min="2570" max="2570" width="15.5703125" style="44" customWidth="1"/>
    <col min="2571" max="2571" width="13.7109375" style="44" customWidth="1"/>
    <col min="2572" max="2811" width="11.5703125" style="44"/>
    <col min="2812" max="2812" width="23" style="44" customWidth="1"/>
    <col min="2813" max="2813" width="28.5703125" style="44" customWidth="1"/>
    <col min="2814" max="2814" width="21.85546875" style="44" customWidth="1"/>
    <col min="2815" max="2815" width="34.85546875" style="44" customWidth="1"/>
    <col min="2816" max="2816" width="32.140625" style="44" customWidth="1"/>
    <col min="2817" max="2817" width="20.85546875" style="44" customWidth="1"/>
    <col min="2818" max="2818" width="16.28515625" style="44" customWidth="1"/>
    <col min="2819" max="2819" width="16.140625" style="44" customWidth="1"/>
    <col min="2820" max="2820" width="22" style="44" customWidth="1"/>
    <col min="2821" max="2821" width="14.28515625" style="44" customWidth="1"/>
    <col min="2822" max="2822" width="46.42578125" style="44" customWidth="1"/>
    <col min="2823" max="2823" width="25.5703125" style="44" customWidth="1"/>
    <col min="2824" max="2824" width="19.85546875" style="44" customWidth="1"/>
    <col min="2825" max="2825" width="17.42578125" style="44" customWidth="1"/>
    <col min="2826" max="2826" width="15.5703125" style="44" customWidth="1"/>
    <col min="2827" max="2827" width="13.7109375" style="44" customWidth="1"/>
    <col min="2828" max="3067" width="11.5703125" style="44"/>
    <col min="3068" max="3068" width="23" style="44" customWidth="1"/>
    <col min="3069" max="3069" width="28.5703125" style="44" customWidth="1"/>
    <col min="3070" max="3070" width="21.85546875" style="44" customWidth="1"/>
    <col min="3071" max="3071" width="34.85546875" style="44" customWidth="1"/>
    <col min="3072" max="3072" width="32.140625" style="44" customWidth="1"/>
    <col min="3073" max="3073" width="20.85546875" style="44" customWidth="1"/>
    <col min="3074" max="3074" width="16.28515625" style="44" customWidth="1"/>
    <col min="3075" max="3075" width="16.140625" style="44" customWidth="1"/>
    <col min="3076" max="3076" width="22" style="44" customWidth="1"/>
    <col min="3077" max="3077" width="14.28515625" style="44" customWidth="1"/>
    <col min="3078" max="3078" width="46.42578125" style="44" customWidth="1"/>
    <col min="3079" max="3079" width="25.5703125" style="44" customWidth="1"/>
    <col min="3080" max="3080" width="19.85546875" style="44" customWidth="1"/>
    <col min="3081" max="3081" width="17.42578125" style="44" customWidth="1"/>
    <col min="3082" max="3082" width="15.5703125" style="44" customWidth="1"/>
    <col min="3083" max="3083" width="13.7109375" style="44" customWidth="1"/>
    <col min="3084" max="3323" width="11.5703125" style="44"/>
    <col min="3324" max="3324" width="23" style="44" customWidth="1"/>
    <col min="3325" max="3325" width="28.5703125" style="44" customWidth="1"/>
    <col min="3326" max="3326" width="21.85546875" style="44" customWidth="1"/>
    <col min="3327" max="3327" width="34.85546875" style="44" customWidth="1"/>
    <col min="3328" max="3328" width="32.140625" style="44" customWidth="1"/>
    <col min="3329" max="3329" width="20.85546875" style="44" customWidth="1"/>
    <col min="3330" max="3330" width="16.28515625" style="44" customWidth="1"/>
    <col min="3331" max="3331" width="16.140625" style="44" customWidth="1"/>
    <col min="3332" max="3332" width="22" style="44" customWidth="1"/>
    <col min="3333" max="3333" width="14.28515625" style="44" customWidth="1"/>
    <col min="3334" max="3334" width="46.42578125" style="44" customWidth="1"/>
    <col min="3335" max="3335" width="25.5703125" style="44" customWidth="1"/>
    <col min="3336" max="3336" width="19.85546875" style="44" customWidth="1"/>
    <col min="3337" max="3337" width="17.42578125" style="44" customWidth="1"/>
    <col min="3338" max="3338" width="15.5703125" style="44" customWidth="1"/>
    <col min="3339" max="3339" width="13.7109375" style="44" customWidth="1"/>
    <col min="3340" max="3579" width="11.5703125" style="44"/>
    <col min="3580" max="3580" width="23" style="44" customWidth="1"/>
    <col min="3581" max="3581" width="28.5703125" style="44" customWidth="1"/>
    <col min="3582" max="3582" width="21.85546875" style="44" customWidth="1"/>
    <col min="3583" max="3583" width="34.85546875" style="44" customWidth="1"/>
    <col min="3584" max="3584" width="32.140625" style="44" customWidth="1"/>
    <col min="3585" max="3585" width="20.85546875" style="44" customWidth="1"/>
    <col min="3586" max="3586" width="16.28515625" style="44" customWidth="1"/>
    <col min="3587" max="3587" width="16.140625" style="44" customWidth="1"/>
    <col min="3588" max="3588" width="22" style="44" customWidth="1"/>
    <col min="3589" max="3589" width="14.28515625" style="44" customWidth="1"/>
    <col min="3590" max="3590" width="46.42578125" style="44" customWidth="1"/>
    <col min="3591" max="3591" width="25.5703125" style="44" customWidth="1"/>
    <col min="3592" max="3592" width="19.85546875" style="44" customWidth="1"/>
    <col min="3593" max="3593" width="17.42578125" style="44" customWidth="1"/>
    <col min="3594" max="3594" width="15.5703125" style="44" customWidth="1"/>
    <col min="3595" max="3595" width="13.7109375" style="44" customWidth="1"/>
    <col min="3596" max="3835" width="11.5703125" style="44"/>
    <col min="3836" max="3836" width="23" style="44" customWidth="1"/>
    <col min="3837" max="3837" width="28.5703125" style="44" customWidth="1"/>
    <col min="3838" max="3838" width="21.85546875" style="44" customWidth="1"/>
    <col min="3839" max="3839" width="34.85546875" style="44" customWidth="1"/>
    <col min="3840" max="3840" width="32.140625" style="44" customWidth="1"/>
    <col min="3841" max="3841" width="20.85546875" style="44" customWidth="1"/>
    <col min="3842" max="3842" width="16.28515625" style="44" customWidth="1"/>
    <col min="3843" max="3843" width="16.140625" style="44" customWidth="1"/>
    <col min="3844" max="3844" width="22" style="44" customWidth="1"/>
    <col min="3845" max="3845" width="14.28515625" style="44" customWidth="1"/>
    <col min="3846" max="3846" width="46.42578125" style="44" customWidth="1"/>
    <col min="3847" max="3847" width="25.5703125" style="44" customWidth="1"/>
    <col min="3848" max="3848" width="19.85546875" style="44" customWidth="1"/>
    <col min="3849" max="3849" width="17.42578125" style="44" customWidth="1"/>
    <col min="3850" max="3850" width="15.5703125" style="44" customWidth="1"/>
    <col min="3851" max="3851" width="13.7109375" style="44" customWidth="1"/>
    <col min="3852" max="4091" width="11.5703125" style="44"/>
    <col min="4092" max="4092" width="23" style="44" customWidth="1"/>
    <col min="4093" max="4093" width="28.5703125" style="44" customWidth="1"/>
    <col min="4094" max="4094" width="21.85546875" style="44" customWidth="1"/>
    <col min="4095" max="4095" width="34.85546875" style="44" customWidth="1"/>
    <col min="4096" max="4096" width="32.140625" style="44" customWidth="1"/>
    <col min="4097" max="4097" width="20.85546875" style="44" customWidth="1"/>
    <col min="4098" max="4098" width="16.28515625" style="44" customWidth="1"/>
    <col min="4099" max="4099" width="16.140625" style="44" customWidth="1"/>
    <col min="4100" max="4100" width="22" style="44" customWidth="1"/>
    <col min="4101" max="4101" width="14.28515625" style="44" customWidth="1"/>
    <col min="4102" max="4102" width="46.42578125" style="44" customWidth="1"/>
    <col min="4103" max="4103" width="25.5703125" style="44" customWidth="1"/>
    <col min="4104" max="4104" width="19.85546875" style="44" customWidth="1"/>
    <col min="4105" max="4105" width="17.42578125" style="44" customWidth="1"/>
    <col min="4106" max="4106" width="15.5703125" style="44" customWidth="1"/>
    <col min="4107" max="4107" width="13.7109375" style="44" customWidth="1"/>
    <col min="4108" max="4347" width="11.5703125" style="44"/>
    <col min="4348" max="4348" width="23" style="44" customWidth="1"/>
    <col min="4349" max="4349" width="28.5703125" style="44" customWidth="1"/>
    <col min="4350" max="4350" width="21.85546875" style="44" customWidth="1"/>
    <col min="4351" max="4351" width="34.85546875" style="44" customWidth="1"/>
    <col min="4352" max="4352" width="32.140625" style="44" customWidth="1"/>
    <col min="4353" max="4353" width="20.85546875" style="44" customWidth="1"/>
    <col min="4354" max="4354" width="16.28515625" style="44" customWidth="1"/>
    <col min="4355" max="4355" width="16.140625" style="44" customWidth="1"/>
    <col min="4356" max="4356" width="22" style="44" customWidth="1"/>
    <col min="4357" max="4357" width="14.28515625" style="44" customWidth="1"/>
    <col min="4358" max="4358" width="46.42578125" style="44" customWidth="1"/>
    <col min="4359" max="4359" width="25.5703125" style="44" customWidth="1"/>
    <col min="4360" max="4360" width="19.85546875" style="44" customWidth="1"/>
    <col min="4361" max="4361" width="17.42578125" style="44" customWidth="1"/>
    <col min="4362" max="4362" width="15.5703125" style="44" customWidth="1"/>
    <col min="4363" max="4363" width="13.7109375" style="44" customWidth="1"/>
    <col min="4364" max="4603" width="11.5703125" style="44"/>
    <col min="4604" max="4604" width="23" style="44" customWidth="1"/>
    <col min="4605" max="4605" width="28.5703125" style="44" customWidth="1"/>
    <col min="4606" max="4606" width="21.85546875" style="44" customWidth="1"/>
    <col min="4607" max="4607" width="34.85546875" style="44" customWidth="1"/>
    <col min="4608" max="4608" width="32.140625" style="44" customWidth="1"/>
    <col min="4609" max="4609" width="20.85546875" style="44" customWidth="1"/>
    <col min="4610" max="4610" width="16.28515625" style="44" customWidth="1"/>
    <col min="4611" max="4611" width="16.140625" style="44" customWidth="1"/>
    <col min="4612" max="4612" width="22" style="44" customWidth="1"/>
    <col min="4613" max="4613" width="14.28515625" style="44" customWidth="1"/>
    <col min="4614" max="4614" width="46.42578125" style="44" customWidth="1"/>
    <col min="4615" max="4615" width="25.5703125" style="44" customWidth="1"/>
    <col min="4616" max="4616" width="19.85546875" style="44" customWidth="1"/>
    <col min="4617" max="4617" width="17.42578125" style="44" customWidth="1"/>
    <col min="4618" max="4618" width="15.5703125" style="44" customWidth="1"/>
    <col min="4619" max="4619" width="13.7109375" style="44" customWidth="1"/>
    <col min="4620" max="4859" width="11.5703125" style="44"/>
    <col min="4860" max="4860" width="23" style="44" customWidth="1"/>
    <col min="4861" max="4861" width="28.5703125" style="44" customWidth="1"/>
    <col min="4862" max="4862" width="21.85546875" style="44" customWidth="1"/>
    <col min="4863" max="4863" width="34.85546875" style="44" customWidth="1"/>
    <col min="4864" max="4864" width="32.140625" style="44" customWidth="1"/>
    <col min="4865" max="4865" width="20.85546875" style="44" customWidth="1"/>
    <col min="4866" max="4866" width="16.28515625" style="44" customWidth="1"/>
    <col min="4867" max="4867" width="16.140625" style="44" customWidth="1"/>
    <col min="4868" max="4868" width="22" style="44" customWidth="1"/>
    <col min="4869" max="4869" width="14.28515625" style="44" customWidth="1"/>
    <col min="4870" max="4870" width="46.42578125" style="44" customWidth="1"/>
    <col min="4871" max="4871" width="25.5703125" style="44" customWidth="1"/>
    <col min="4872" max="4872" width="19.85546875" style="44" customWidth="1"/>
    <col min="4873" max="4873" width="17.42578125" style="44" customWidth="1"/>
    <col min="4874" max="4874" width="15.5703125" style="44" customWidth="1"/>
    <col min="4875" max="4875" width="13.7109375" style="44" customWidth="1"/>
    <col min="4876" max="5115" width="11.5703125" style="44"/>
    <col min="5116" max="5116" width="23" style="44" customWidth="1"/>
    <col min="5117" max="5117" width="28.5703125" style="44" customWidth="1"/>
    <col min="5118" max="5118" width="21.85546875" style="44" customWidth="1"/>
    <col min="5119" max="5119" width="34.85546875" style="44" customWidth="1"/>
    <col min="5120" max="5120" width="32.140625" style="44" customWidth="1"/>
    <col min="5121" max="5121" width="20.85546875" style="44" customWidth="1"/>
    <col min="5122" max="5122" width="16.28515625" style="44" customWidth="1"/>
    <col min="5123" max="5123" width="16.140625" style="44" customWidth="1"/>
    <col min="5124" max="5124" width="22" style="44" customWidth="1"/>
    <col min="5125" max="5125" width="14.28515625" style="44" customWidth="1"/>
    <col min="5126" max="5126" width="46.42578125" style="44" customWidth="1"/>
    <col min="5127" max="5127" width="25.5703125" style="44" customWidth="1"/>
    <col min="5128" max="5128" width="19.85546875" style="44" customWidth="1"/>
    <col min="5129" max="5129" width="17.42578125" style="44" customWidth="1"/>
    <col min="5130" max="5130" width="15.5703125" style="44" customWidth="1"/>
    <col min="5131" max="5131" width="13.7109375" style="44" customWidth="1"/>
    <col min="5132" max="5371" width="11.5703125" style="44"/>
    <col min="5372" max="5372" width="23" style="44" customWidth="1"/>
    <col min="5373" max="5373" width="28.5703125" style="44" customWidth="1"/>
    <col min="5374" max="5374" width="21.85546875" style="44" customWidth="1"/>
    <col min="5375" max="5375" width="34.85546875" style="44" customWidth="1"/>
    <col min="5376" max="5376" width="32.140625" style="44" customWidth="1"/>
    <col min="5377" max="5377" width="20.85546875" style="44" customWidth="1"/>
    <col min="5378" max="5378" width="16.28515625" style="44" customWidth="1"/>
    <col min="5379" max="5379" width="16.140625" style="44" customWidth="1"/>
    <col min="5380" max="5380" width="22" style="44" customWidth="1"/>
    <col min="5381" max="5381" width="14.28515625" style="44" customWidth="1"/>
    <col min="5382" max="5382" width="46.42578125" style="44" customWidth="1"/>
    <col min="5383" max="5383" width="25.5703125" style="44" customWidth="1"/>
    <col min="5384" max="5384" width="19.85546875" style="44" customWidth="1"/>
    <col min="5385" max="5385" width="17.42578125" style="44" customWidth="1"/>
    <col min="5386" max="5386" width="15.5703125" style="44" customWidth="1"/>
    <col min="5387" max="5387" width="13.7109375" style="44" customWidth="1"/>
    <col min="5388" max="5627" width="11.5703125" style="44"/>
    <col min="5628" max="5628" width="23" style="44" customWidth="1"/>
    <col min="5629" max="5629" width="28.5703125" style="44" customWidth="1"/>
    <col min="5630" max="5630" width="21.85546875" style="44" customWidth="1"/>
    <col min="5631" max="5631" width="34.85546875" style="44" customWidth="1"/>
    <col min="5632" max="5632" width="32.140625" style="44" customWidth="1"/>
    <col min="5633" max="5633" width="20.85546875" style="44" customWidth="1"/>
    <col min="5634" max="5634" width="16.28515625" style="44" customWidth="1"/>
    <col min="5635" max="5635" width="16.140625" style="44" customWidth="1"/>
    <col min="5636" max="5636" width="22" style="44" customWidth="1"/>
    <col min="5637" max="5637" width="14.28515625" style="44" customWidth="1"/>
    <col min="5638" max="5638" width="46.42578125" style="44" customWidth="1"/>
    <col min="5639" max="5639" width="25.5703125" style="44" customWidth="1"/>
    <col min="5640" max="5640" width="19.85546875" style="44" customWidth="1"/>
    <col min="5641" max="5641" width="17.42578125" style="44" customWidth="1"/>
    <col min="5642" max="5642" width="15.5703125" style="44" customWidth="1"/>
    <col min="5643" max="5643" width="13.7109375" style="44" customWidth="1"/>
    <col min="5644" max="5883" width="11.5703125" style="44"/>
    <col min="5884" max="5884" width="23" style="44" customWidth="1"/>
    <col min="5885" max="5885" width="28.5703125" style="44" customWidth="1"/>
    <col min="5886" max="5886" width="21.85546875" style="44" customWidth="1"/>
    <col min="5887" max="5887" width="34.85546875" style="44" customWidth="1"/>
    <col min="5888" max="5888" width="32.140625" style="44" customWidth="1"/>
    <col min="5889" max="5889" width="20.85546875" style="44" customWidth="1"/>
    <col min="5890" max="5890" width="16.28515625" style="44" customWidth="1"/>
    <col min="5891" max="5891" width="16.140625" style="44" customWidth="1"/>
    <col min="5892" max="5892" width="22" style="44" customWidth="1"/>
    <col min="5893" max="5893" width="14.28515625" style="44" customWidth="1"/>
    <col min="5894" max="5894" width="46.42578125" style="44" customWidth="1"/>
    <col min="5895" max="5895" width="25.5703125" style="44" customWidth="1"/>
    <col min="5896" max="5896" width="19.85546875" style="44" customWidth="1"/>
    <col min="5897" max="5897" width="17.42578125" style="44" customWidth="1"/>
    <col min="5898" max="5898" width="15.5703125" style="44" customWidth="1"/>
    <col min="5899" max="5899" width="13.7109375" style="44" customWidth="1"/>
    <col min="5900" max="6139" width="11.5703125" style="44"/>
    <col min="6140" max="6140" width="23" style="44" customWidth="1"/>
    <col min="6141" max="6141" width="28.5703125" style="44" customWidth="1"/>
    <col min="6142" max="6142" width="21.85546875" style="44" customWidth="1"/>
    <col min="6143" max="6143" width="34.85546875" style="44" customWidth="1"/>
    <col min="6144" max="6144" width="32.140625" style="44" customWidth="1"/>
    <col min="6145" max="6145" width="20.85546875" style="44" customWidth="1"/>
    <col min="6146" max="6146" width="16.28515625" style="44" customWidth="1"/>
    <col min="6147" max="6147" width="16.140625" style="44" customWidth="1"/>
    <col min="6148" max="6148" width="22" style="44" customWidth="1"/>
    <col min="6149" max="6149" width="14.28515625" style="44" customWidth="1"/>
    <col min="6150" max="6150" width="46.42578125" style="44" customWidth="1"/>
    <col min="6151" max="6151" width="25.5703125" style="44" customWidth="1"/>
    <col min="6152" max="6152" width="19.85546875" style="44" customWidth="1"/>
    <col min="6153" max="6153" width="17.42578125" style="44" customWidth="1"/>
    <col min="6154" max="6154" width="15.5703125" style="44" customWidth="1"/>
    <col min="6155" max="6155" width="13.7109375" style="44" customWidth="1"/>
    <col min="6156" max="6395" width="11.5703125" style="44"/>
    <col min="6396" max="6396" width="23" style="44" customWidth="1"/>
    <col min="6397" max="6397" width="28.5703125" style="44" customWidth="1"/>
    <col min="6398" max="6398" width="21.85546875" style="44" customWidth="1"/>
    <col min="6399" max="6399" width="34.85546875" style="44" customWidth="1"/>
    <col min="6400" max="6400" width="32.140625" style="44" customWidth="1"/>
    <col min="6401" max="6401" width="20.85546875" style="44" customWidth="1"/>
    <col min="6402" max="6402" width="16.28515625" style="44" customWidth="1"/>
    <col min="6403" max="6403" width="16.140625" style="44" customWidth="1"/>
    <col min="6404" max="6404" width="22" style="44" customWidth="1"/>
    <col min="6405" max="6405" width="14.28515625" style="44" customWidth="1"/>
    <col min="6406" max="6406" width="46.42578125" style="44" customWidth="1"/>
    <col min="6407" max="6407" width="25.5703125" style="44" customWidth="1"/>
    <col min="6408" max="6408" width="19.85546875" style="44" customWidth="1"/>
    <col min="6409" max="6409" width="17.42578125" style="44" customWidth="1"/>
    <col min="6410" max="6410" width="15.5703125" style="44" customWidth="1"/>
    <col min="6411" max="6411" width="13.7109375" style="44" customWidth="1"/>
    <col min="6412" max="6651" width="11.5703125" style="44"/>
    <col min="6652" max="6652" width="23" style="44" customWidth="1"/>
    <col min="6653" max="6653" width="28.5703125" style="44" customWidth="1"/>
    <col min="6654" max="6654" width="21.85546875" style="44" customWidth="1"/>
    <col min="6655" max="6655" width="34.85546875" style="44" customWidth="1"/>
    <col min="6656" max="6656" width="32.140625" style="44" customWidth="1"/>
    <col min="6657" max="6657" width="20.85546875" style="44" customWidth="1"/>
    <col min="6658" max="6658" width="16.28515625" style="44" customWidth="1"/>
    <col min="6659" max="6659" width="16.140625" style="44" customWidth="1"/>
    <col min="6660" max="6660" width="22" style="44" customWidth="1"/>
    <col min="6661" max="6661" width="14.28515625" style="44" customWidth="1"/>
    <col min="6662" max="6662" width="46.42578125" style="44" customWidth="1"/>
    <col min="6663" max="6663" width="25.5703125" style="44" customWidth="1"/>
    <col min="6664" max="6664" width="19.85546875" style="44" customWidth="1"/>
    <col min="6665" max="6665" width="17.42578125" style="44" customWidth="1"/>
    <col min="6666" max="6666" width="15.5703125" style="44" customWidth="1"/>
    <col min="6667" max="6667" width="13.7109375" style="44" customWidth="1"/>
    <col min="6668" max="6907" width="11.5703125" style="44"/>
    <col min="6908" max="6908" width="23" style="44" customWidth="1"/>
    <col min="6909" max="6909" width="28.5703125" style="44" customWidth="1"/>
    <col min="6910" max="6910" width="21.85546875" style="44" customWidth="1"/>
    <col min="6911" max="6911" width="34.85546875" style="44" customWidth="1"/>
    <col min="6912" max="6912" width="32.140625" style="44" customWidth="1"/>
    <col min="6913" max="6913" width="20.85546875" style="44" customWidth="1"/>
    <col min="6914" max="6914" width="16.28515625" style="44" customWidth="1"/>
    <col min="6915" max="6915" width="16.140625" style="44" customWidth="1"/>
    <col min="6916" max="6916" width="22" style="44" customWidth="1"/>
    <col min="6917" max="6917" width="14.28515625" style="44" customWidth="1"/>
    <col min="6918" max="6918" width="46.42578125" style="44" customWidth="1"/>
    <col min="6919" max="6919" width="25.5703125" style="44" customWidth="1"/>
    <col min="6920" max="6920" width="19.85546875" style="44" customWidth="1"/>
    <col min="6921" max="6921" width="17.42578125" style="44" customWidth="1"/>
    <col min="6922" max="6922" width="15.5703125" style="44" customWidth="1"/>
    <col min="6923" max="6923" width="13.7109375" style="44" customWidth="1"/>
    <col min="6924" max="7163" width="11.5703125" style="44"/>
    <col min="7164" max="7164" width="23" style="44" customWidth="1"/>
    <col min="7165" max="7165" width="28.5703125" style="44" customWidth="1"/>
    <col min="7166" max="7166" width="21.85546875" style="44" customWidth="1"/>
    <col min="7167" max="7167" width="34.85546875" style="44" customWidth="1"/>
    <col min="7168" max="7168" width="32.140625" style="44" customWidth="1"/>
    <col min="7169" max="7169" width="20.85546875" style="44" customWidth="1"/>
    <col min="7170" max="7170" width="16.28515625" style="44" customWidth="1"/>
    <col min="7171" max="7171" width="16.140625" style="44" customWidth="1"/>
    <col min="7172" max="7172" width="22" style="44" customWidth="1"/>
    <col min="7173" max="7173" width="14.28515625" style="44" customWidth="1"/>
    <col min="7174" max="7174" width="46.42578125" style="44" customWidth="1"/>
    <col min="7175" max="7175" width="25.5703125" style="44" customWidth="1"/>
    <col min="7176" max="7176" width="19.85546875" style="44" customWidth="1"/>
    <col min="7177" max="7177" width="17.42578125" style="44" customWidth="1"/>
    <col min="7178" max="7178" width="15.5703125" style="44" customWidth="1"/>
    <col min="7179" max="7179" width="13.7109375" style="44" customWidth="1"/>
    <col min="7180" max="7419" width="11.5703125" style="44"/>
    <col min="7420" max="7420" width="23" style="44" customWidth="1"/>
    <col min="7421" max="7421" width="28.5703125" style="44" customWidth="1"/>
    <col min="7422" max="7422" width="21.85546875" style="44" customWidth="1"/>
    <col min="7423" max="7423" width="34.85546875" style="44" customWidth="1"/>
    <col min="7424" max="7424" width="32.140625" style="44" customWidth="1"/>
    <col min="7425" max="7425" width="20.85546875" style="44" customWidth="1"/>
    <col min="7426" max="7426" width="16.28515625" style="44" customWidth="1"/>
    <col min="7427" max="7427" width="16.140625" style="44" customWidth="1"/>
    <col min="7428" max="7428" width="22" style="44" customWidth="1"/>
    <col min="7429" max="7429" width="14.28515625" style="44" customWidth="1"/>
    <col min="7430" max="7430" width="46.42578125" style="44" customWidth="1"/>
    <col min="7431" max="7431" width="25.5703125" style="44" customWidth="1"/>
    <col min="7432" max="7432" width="19.85546875" style="44" customWidth="1"/>
    <col min="7433" max="7433" width="17.42578125" style="44" customWidth="1"/>
    <col min="7434" max="7434" width="15.5703125" style="44" customWidth="1"/>
    <col min="7435" max="7435" width="13.7109375" style="44" customWidth="1"/>
    <col min="7436" max="7675" width="11.5703125" style="44"/>
    <col min="7676" max="7676" width="23" style="44" customWidth="1"/>
    <col min="7677" max="7677" width="28.5703125" style="44" customWidth="1"/>
    <col min="7678" max="7678" width="21.85546875" style="44" customWidth="1"/>
    <col min="7679" max="7679" width="34.85546875" style="44" customWidth="1"/>
    <col min="7680" max="7680" width="32.140625" style="44" customWidth="1"/>
    <col min="7681" max="7681" width="20.85546875" style="44" customWidth="1"/>
    <col min="7682" max="7682" width="16.28515625" style="44" customWidth="1"/>
    <col min="7683" max="7683" width="16.140625" style="44" customWidth="1"/>
    <col min="7684" max="7684" width="22" style="44" customWidth="1"/>
    <col min="7685" max="7685" width="14.28515625" style="44" customWidth="1"/>
    <col min="7686" max="7686" width="46.42578125" style="44" customWidth="1"/>
    <col min="7687" max="7687" width="25.5703125" style="44" customWidth="1"/>
    <col min="7688" max="7688" width="19.85546875" style="44" customWidth="1"/>
    <col min="7689" max="7689" width="17.42578125" style="44" customWidth="1"/>
    <col min="7690" max="7690" width="15.5703125" style="44" customWidth="1"/>
    <col min="7691" max="7691" width="13.7109375" style="44" customWidth="1"/>
    <col min="7692" max="7931" width="11.5703125" style="44"/>
    <col min="7932" max="7932" width="23" style="44" customWidth="1"/>
    <col min="7933" max="7933" width="28.5703125" style="44" customWidth="1"/>
    <col min="7934" max="7934" width="21.85546875" style="44" customWidth="1"/>
    <col min="7935" max="7935" width="34.85546875" style="44" customWidth="1"/>
    <col min="7936" max="7936" width="32.140625" style="44" customWidth="1"/>
    <col min="7937" max="7937" width="20.85546875" style="44" customWidth="1"/>
    <col min="7938" max="7938" width="16.28515625" style="44" customWidth="1"/>
    <col min="7939" max="7939" width="16.140625" style="44" customWidth="1"/>
    <col min="7940" max="7940" width="22" style="44" customWidth="1"/>
    <col min="7941" max="7941" width="14.28515625" style="44" customWidth="1"/>
    <col min="7942" max="7942" width="46.42578125" style="44" customWidth="1"/>
    <col min="7943" max="7943" width="25.5703125" style="44" customWidth="1"/>
    <col min="7944" max="7944" width="19.85546875" style="44" customWidth="1"/>
    <col min="7945" max="7945" width="17.42578125" style="44" customWidth="1"/>
    <col min="7946" max="7946" width="15.5703125" style="44" customWidth="1"/>
    <col min="7947" max="7947" width="13.7109375" style="44" customWidth="1"/>
    <col min="7948" max="8187" width="11.5703125" style="44"/>
    <col min="8188" max="8188" width="23" style="44" customWidth="1"/>
    <col min="8189" max="8189" width="28.5703125" style="44" customWidth="1"/>
    <col min="8190" max="8190" width="21.85546875" style="44" customWidth="1"/>
    <col min="8191" max="8191" width="34.85546875" style="44" customWidth="1"/>
    <col min="8192" max="8192" width="32.140625" style="44" customWidth="1"/>
    <col min="8193" max="8193" width="20.85546875" style="44" customWidth="1"/>
    <col min="8194" max="8194" width="16.28515625" style="44" customWidth="1"/>
    <col min="8195" max="8195" width="16.140625" style="44" customWidth="1"/>
    <col min="8196" max="8196" width="22" style="44" customWidth="1"/>
    <col min="8197" max="8197" width="14.28515625" style="44" customWidth="1"/>
    <col min="8198" max="8198" width="46.42578125" style="44" customWidth="1"/>
    <col min="8199" max="8199" width="25.5703125" style="44" customWidth="1"/>
    <col min="8200" max="8200" width="19.85546875" style="44" customWidth="1"/>
    <col min="8201" max="8201" width="17.42578125" style="44" customWidth="1"/>
    <col min="8202" max="8202" width="15.5703125" style="44" customWidth="1"/>
    <col min="8203" max="8203" width="13.7109375" style="44" customWidth="1"/>
    <col min="8204" max="8443" width="11.5703125" style="44"/>
    <col min="8444" max="8444" width="23" style="44" customWidth="1"/>
    <col min="8445" max="8445" width="28.5703125" style="44" customWidth="1"/>
    <col min="8446" max="8446" width="21.85546875" style="44" customWidth="1"/>
    <col min="8447" max="8447" width="34.85546875" style="44" customWidth="1"/>
    <col min="8448" max="8448" width="32.140625" style="44" customWidth="1"/>
    <col min="8449" max="8449" width="20.85546875" style="44" customWidth="1"/>
    <col min="8450" max="8450" width="16.28515625" style="44" customWidth="1"/>
    <col min="8451" max="8451" width="16.140625" style="44" customWidth="1"/>
    <col min="8452" max="8452" width="22" style="44" customWidth="1"/>
    <col min="8453" max="8453" width="14.28515625" style="44" customWidth="1"/>
    <col min="8454" max="8454" width="46.42578125" style="44" customWidth="1"/>
    <col min="8455" max="8455" width="25.5703125" style="44" customWidth="1"/>
    <col min="8456" max="8456" width="19.85546875" style="44" customWidth="1"/>
    <col min="8457" max="8457" width="17.42578125" style="44" customWidth="1"/>
    <col min="8458" max="8458" width="15.5703125" style="44" customWidth="1"/>
    <col min="8459" max="8459" width="13.7109375" style="44" customWidth="1"/>
    <col min="8460" max="8699" width="11.5703125" style="44"/>
    <col min="8700" max="8700" width="23" style="44" customWidth="1"/>
    <col min="8701" max="8701" width="28.5703125" style="44" customWidth="1"/>
    <col min="8702" max="8702" width="21.85546875" style="44" customWidth="1"/>
    <col min="8703" max="8703" width="34.85546875" style="44" customWidth="1"/>
    <col min="8704" max="8704" width="32.140625" style="44" customWidth="1"/>
    <col min="8705" max="8705" width="20.85546875" style="44" customWidth="1"/>
    <col min="8706" max="8706" width="16.28515625" style="44" customWidth="1"/>
    <col min="8707" max="8707" width="16.140625" style="44" customWidth="1"/>
    <col min="8708" max="8708" width="22" style="44" customWidth="1"/>
    <col min="8709" max="8709" width="14.28515625" style="44" customWidth="1"/>
    <col min="8710" max="8710" width="46.42578125" style="44" customWidth="1"/>
    <col min="8711" max="8711" width="25.5703125" style="44" customWidth="1"/>
    <col min="8712" max="8712" width="19.85546875" style="44" customWidth="1"/>
    <col min="8713" max="8713" width="17.42578125" style="44" customWidth="1"/>
    <col min="8714" max="8714" width="15.5703125" style="44" customWidth="1"/>
    <col min="8715" max="8715" width="13.7109375" style="44" customWidth="1"/>
    <col min="8716" max="8955" width="11.5703125" style="44"/>
    <col min="8956" max="8956" width="23" style="44" customWidth="1"/>
    <col min="8957" max="8957" width="28.5703125" style="44" customWidth="1"/>
    <col min="8958" max="8958" width="21.85546875" style="44" customWidth="1"/>
    <col min="8959" max="8959" width="34.85546875" style="44" customWidth="1"/>
    <col min="8960" max="8960" width="32.140625" style="44" customWidth="1"/>
    <col min="8961" max="8961" width="20.85546875" style="44" customWidth="1"/>
    <col min="8962" max="8962" width="16.28515625" style="44" customWidth="1"/>
    <col min="8963" max="8963" width="16.140625" style="44" customWidth="1"/>
    <col min="8964" max="8964" width="22" style="44" customWidth="1"/>
    <col min="8965" max="8965" width="14.28515625" style="44" customWidth="1"/>
    <col min="8966" max="8966" width="46.42578125" style="44" customWidth="1"/>
    <col min="8967" max="8967" width="25.5703125" style="44" customWidth="1"/>
    <col min="8968" max="8968" width="19.85546875" style="44" customWidth="1"/>
    <col min="8969" max="8969" width="17.42578125" style="44" customWidth="1"/>
    <col min="8970" max="8970" width="15.5703125" style="44" customWidth="1"/>
    <col min="8971" max="8971" width="13.7109375" style="44" customWidth="1"/>
    <col min="8972" max="9211" width="11.5703125" style="44"/>
    <col min="9212" max="9212" width="23" style="44" customWidth="1"/>
    <col min="9213" max="9213" width="28.5703125" style="44" customWidth="1"/>
    <col min="9214" max="9214" width="21.85546875" style="44" customWidth="1"/>
    <col min="9215" max="9215" width="34.85546875" style="44" customWidth="1"/>
    <col min="9216" max="9216" width="32.140625" style="44" customWidth="1"/>
    <col min="9217" max="9217" width="20.85546875" style="44" customWidth="1"/>
    <col min="9218" max="9218" width="16.28515625" style="44" customWidth="1"/>
    <col min="9219" max="9219" width="16.140625" style="44" customWidth="1"/>
    <col min="9220" max="9220" width="22" style="44" customWidth="1"/>
    <col min="9221" max="9221" width="14.28515625" style="44" customWidth="1"/>
    <col min="9222" max="9222" width="46.42578125" style="44" customWidth="1"/>
    <col min="9223" max="9223" width="25.5703125" style="44" customWidth="1"/>
    <col min="9224" max="9224" width="19.85546875" style="44" customWidth="1"/>
    <col min="9225" max="9225" width="17.42578125" style="44" customWidth="1"/>
    <col min="9226" max="9226" width="15.5703125" style="44" customWidth="1"/>
    <col min="9227" max="9227" width="13.7109375" style="44" customWidth="1"/>
    <col min="9228" max="9467" width="11.5703125" style="44"/>
    <col min="9468" max="9468" width="23" style="44" customWidth="1"/>
    <col min="9469" max="9469" width="28.5703125" style="44" customWidth="1"/>
    <col min="9470" max="9470" width="21.85546875" style="44" customWidth="1"/>
    <col min="9471" max="9471" width="34.85546875" style="44" customWidth="1"/>
    <col min="9472" max="9472" width="32.140625" style="44" customWidth="1"/>
    <col min="9473" max="9473" width="20.85546875" style="44" customWidth="1"/>
    <col min="9474" max="9474" width="16.28515625" style="44" customWidth="1"/>
    <col min="9475" max="9475" width="16.140625" style="44" customWidth="1"/>
    <col min="9476" max="9476" width="22" style="44" customWidth="1"/>
    <col min="9477" max="9477" width="14.28515625" style="44" customWidth="1"/>
    <col min="9478" max="9478" width="46.42578125" style="44" customWidth="1"/>
    <col min="9479" max="9479" width="25.5703125" style="44" customWidth="1"/>
    <col min="9480" max="9480" width="19.85546875" style="44" customWidth="1"/>
    <col min="9481" max="9481" width="17.42578125" style="44" customWidth="1"/>
    <col min="9482" max="9482" width="15.5703125" style="44" customWidth="1"/>
    <col min="9483" max="9483" width="13.7109375" style="44" customWidth="1"/>
    <col min="9484" max="9723" width="11.5703125" style="44"/>
    <col min="9724" max="9724" width="23" style="44" customWidth="1"/>
    <col min="9725" max="9725" width="28.5703125" style="44" customWidth="1"/>
    <col min="9726" max="9726" width="21.85546875" style="44" customWidth="1"/>
    <col min="9727" max="9727" width="34.85546875" style="44" customWidth="1"/>
    <col min="9728" max="9728" width="32.140625" style="44" customWidth="1"/>
    <col min="9729" max="9729" width="20.85546875" style="44" customWidth="1"/>
    <col min="9730" max="9730" width="16.28515625" style="44" customWidth="1"/>
    <col min="9731" max="9731" width="16.140625" style="44" customWidth="1"/>
    <col min="9732" max="9732" width="22" style="44" customWidth="1"/>
    <col min="9733" max="9733" width="14.28515625" style="44" customWidth="1"/>
    <col min="9734" max="9734" width="46.42578125" style="44" customWidth="1"/>
    <col min="9735" max="9735" width="25.5703125" style="44" customWidth="1"/>
    <col min="9736" max="9736" width="19.85546875" style="44" customWidth="1"/>
    <col min="9737" max="9737" width="17.42578125" style="44" customWidth="1"/>
    <col min="9738" max="9738" width="15.5703125" style="44" customWidth="1"/>
    <col min="9739" max="9739" width="13.7109375" style="44" customWidth="1"/>
    <col min="9740" max="9979" width="11.5703125" style="44"/>
    <col min="9980" max="9980" width="23" style="44" customWidth="1"/>
    <col min="9981" max="9981" width="28.5703125" style="44" customWidth="1"/>
    <col min="9982" max="9982" width="21.85546875" style="44" customWidth="1"/>
    <col min="9983" max="9983" width="34.85546875" style="44" customWidth="1"/>
    <col min="9984" max="9984" width="32.140625" style="44" customWidth="1"/>
    <col min="9985" max="9985" width="20.85546875" style="44" customWidth="1"/>
    <col min="9986" max="9986" width="16.28515625" style="44" customWidth="1"/>
    <col min="9987" max="9987" width="16.140625" style="44" customWidth="1"/>
    <col min="9988" max="9988" width="22" style="44" customWidth="1"/>
    <col min="9989" max="9989" width="14.28515625" style="44" customWidth="1"/>
    <col min="9990" max="9990" width="46.42578125" style="44" customWidth="1"/>
    <col min="9991" max="9991" width="25.5703125" style="44" customWidth="1"/>
    <col min="9992" max="9992" width="19.85546875" style="44" customWidth="1"/>
    <col min="9993" max="9993" width="17.42578125" style="44" customWidth="1"/>
    <col min="9994" max="9994" width="15.5703125" style="44" customWidth="1"/>
    <col min="9995" max="9995" width="13.7109375" style="44" customWidth="1"/>
    <col min="9996" max="10235" width="11.5703125" style="44"/>
    <col min="10236" max="10236" width="23" style="44" customWidth="1"/>
    <col min="10237" max="10237" width="28.5703125" style="44" customWidth="1"/>
    <col min="10238" max="10238" width="21.85546875" style="44" customWidth="1"/>
    <col min="10239" max="10239" width="34.85546875" style="44" customWidth="1"/>
    <col min="10240" max="10240" width="32.140625" style="44" customWidth="1"/>
    <col min="10241" max="10241" width="20.85546875" style="44" customWidth="1"/>
    <col min="10242" max="10242" width="16.28515625" style="44" customWidth="1"/>
    <col min="10243" max="10243" width="16.140625" style="44" customWidth="1"/>
    <col min="10244" max="10244" width="22" style="44" customWidth="1"/>
    <col min="10245" max="10245" width="14.28515625" style="44" customWidth="1"/>
    <col min="10246" max="10246" width="46.42578125" style="44" customWidth="1"/>
    <col min="10247" max="10247" width="25.5703125" style="44" customWidth="1"/>
    <col min="10248" max="10248" width="19.85546875" style="44" customWidth="1"/>
    <col min="10249" max="10249" width="17.42578125" style="44" customWidth="1"/>
    <col min="10250" max="10250" width="15.5703125" style="44" customWidth="1"/>
    <col min="10251" max="10251" width="13.7109375" style="44" customWidth="1"/>
    <col min="10252" max="10491" width="11.5703125" style="44"/>
    <col min="10492" max="10492" width="23" style="44" customWidth="1"/>
    <col min="10493" max="10493" width="28.5703125" style="44" customWidth="1"/>
    <col min="10494" max="10494" width="21.85546875" style="44" customWidth="1"/>
    <col min="10495" max="10495" width="34.85546875" style="44" customWidth="1"/>
    <col min="10496" max="10496" width="32.140625" style="44" customWidth="1"/>
    <col min="10497" max="10497" width="20.85546875" style="44" customWidth="1"/>
    <col min="10498" max="10498" width="16.28515625" style="44" customWidth="1"/>
    <col min="10499" max="10499" width="16.140625" style="44" customWidth="1"/>
    <col min="10500" max="10500" width="22" style="44" customWidth="1"/>
    <col min="10501" max="10501" width="14.28515625" style="44" customWidth="1"/>
    <col min="10502" max="10502" width="46.42578125" style="44" customWidth="1"/>
    <col min="10503" max="10503" width="25.5703125" style="44" customWidth="1"/>
    <col min="10504" max="10504" width="19.85546875" style="44" customWidth="1"/>
    <col min="10505" max="10505" width="17.42578125" style="44" customWidth="1"/>
    <col min="10506" max="10506" width="15.5703125" style="44" customWidth="1"/>
    <col min="10507" max="10507" width="13.7109375" style="44" customWidth="1"/>
    <col min="10508" max="10747" width="11.5703125" style="44"/>
    <col min="10748" max="10748" width="23" style="44" customWidth="1"/>
    <col min="10749" max="10749" width="28.5703125" style="44" customWidth="1"/>
    <col min="10750" max="10750" width="21.85546875" style="44" customWidth="1"/>
    <col min="10751" max="10751" width="34.85546875" style="44" customWidth="1"/>
    <col min="10752" max="10752" width="32.140625" style="44" customWidth="1"/>
    <col min="10753" max="10753" width="20.85546875" style="44" customWidth="1"/>
    <col min="10754" max="10754" width="16.28515625" style="44" customWidth="1"/>
    <col min="10755" max="10755" width="16.140625" style="44" customWidth="1"/>
    <col min="10756" max="10756" width="22" style="44" customWidth="1"/>
    <col min="10757" max="10757" width="14.28515625" style="44" customWidth="1"/>
    <col min="10758" max="10758" width="46.42578125" style="44" customWidth="1"/>
    <col min="10759" max="10759" width="25.5703125" style="44" customWidth="1"/>
    <col min="10760" max="10760" width="19.85546875" style="44" customWidth="1"/>
    <col min="10761" max="10761" width="17.42578125" style="44" customWidth="1"/>
    <col min="10762" max="10762" width="15.5703125" style="44" customWidth="1"/>
    <col min="10763" max="10763" width="13.7109375" style="44" customWidth="1"/>
    <col min="10764" max="11003" width="11.5703125" style="44"/>
    <col min="11004" max="11004" width="23" style="44" customWidth="1"/>
    <col min="11005" max="11005" width="28.5703125" style="44" customWidth="1"/>
    <col min="11006" max="11006" width="21.85546875" style="44" customWidth="1"/>
    <col min="11007" max="11007" width="34.85546875" style="44" customWidth="1"/>
    <col min="11008" max="11008" width="32.140625" style="44" customWidth="1"/>
    <col min="11009" max="11009" width="20.85546875" style="44" customWidth="1"/>
    <col min="11010" max="11010" width="16.28515625" style="44" customWidth="1"/>
    <col min="11011" max="11011" width="16.140625" style="44" customWidth="1"/>
    <col min="11012" max="11012" width="22" style="44" customWidth="1"/>
    <col min="11013" max="11013" width="14.28515625" style="44" customWidth="1"/>
    <col min="11014" max="11014" width="46.42578125" style="44" customWidth="1"/>
    <col min="11015" max="11015" width="25.5703125" style="44" customWidth="1"/>
    <col min="11016" max="11016" width="19.85546875" style="44" customWidth="1"/>
    <col min="11017" max="11017" width="17.42578125" style="44" customWidth="1"/>
    <col min="11018" max="11018" width="15.5703125" style="44" customWidth="1"/>
    <col min="11019" max="11019" width="13.7109375" style="44" customWidth="1"/>
    <col min="11020" max="11259" width="11.5703125" style="44"/>
    <col min="11260" max="11260" width="23" style="44" customWidth="1"/>
    <col min="11261" max="11261" width="28.5703125" style="44" customWidth="1"/>
    <col min="11262" max="11262" width="21.85546875" style="44" customWidth="1"/>
    <col min="11263" max="11263" width="34.85546875" style="44" customWidth="1"/>
    <col min="11264" max="11264" width="32.140625" style="44" customWidth="1"/>
    <col min="11265" max="11265" width="20.85546875" style="44" customWidth="1"/>
    <col min="11266" max="11266" width="16.28515625" style="44" customWidth="1"/>
    <col min="11267" max="11267" width="16.140625" style="44" customWidth="1"/>
    <col min="11268" max="11268" width="22" style="44" customWidth="1"/>
    <col min="11269" max="11269" width="14.28515625" style="44" customWidth="1"/>
    <col min="11270" max="11270" width="46.42578125" style="44" customWidth="1"/>
    <col min="11271" max="11271" width="25.5703125" style="44" customWidth="1"/>
    <col min="11272" max="11272" width="19.85546875" style="44" customWidth="1"/>
    <col min="11273" max="11273" width="17.42578125" style="44" customWidth="1"/>
    <col min="11274" max="11274" width="15.5703125" style="44" customWidth="1"/>
    <col min="11275" max="11275" width="13.7109375" style="44" customWidth="1"/>
    <col min="11276" max="11515" width="11.5703125" style="44"/>
    <col min="11516" max="11516" width="23" style="44" customWidth="1"/>
    <col min="11517" max="11517" width="28.5703125" style="44" customWidth="1"/>
    <col min="11518" max="11518" width="21.85546875" style="44" customWidth="1"/>
    <col min="11519" max="11519" width="34.85546875" style="44" customWidth="1"/>
    <col min="11520" max="11520" width="32.140625" style="44" customWidth="1"/>
    <col min="11521" max="11521" width="20.85546875" style="44" customWidth="1"/>
    <col min="11522" max="11522" width="16.28515625" style="44" customWidth="1"/>
    <col min="11523" max="11523" width="16.140625" style="44" customWidth="1"/>
    <col min="11524" max="11524" width="22" style="44" customWidth="1"/>
    <col min="11525" max="11525" width="14.28515625" style="44" customWidth="1"/>
    <col min="11526" max="11526" width="46.42578125" style="44" customWidth="1"/>
    <col min="11527" max="11527" width="25.5703125" style="44" customWidth="1"/>
    <col min="11528" max="11528" width="19.85546875" style="44" customWidth="1"/>
    <col min="11529" max="11529" width="17.42578125" style="44" customWidth="1"/>
    <col min="11530" max="11530" width="15.5703125" style="44" customWidth="1"/>
    <col min="11531" max="11531" width="13.7109375" style="44" customWidth="1"/>
    <col min="11532" max="11771" width="11.5703125" style="44"/>
    <col min="11772" max="11772" width="23" style="44" customWidth="1"/>
    <col min="11773" max="11773" width="28.5703125" style="44" customWidth="1"/>
    <col min="11774" max="11774" width="21.85546875" style="44" customWidth="1"/>
    <col min="11775" max="11775" width="34.85546875" style="44" customWidth="1"/>
    <col min="11776" max="11776" width="32.140625" style="44" customWidth="1"/>
    <col min="11777" max="11777" width="20.85546875" style="44" customWidth="1"/>
    <col min="11778" max="11778" width="16.28515625" style="44" customWidth="1"/>
    <col min="11779" max="11779" width="16.140625" style="44" customWidth="1"/>
    <col min="11780" max="11780" width="22" style="44" customWidth="1"/>
    <col min="11781" max="11781" width="14.28515625" style="44" customWidth="1"/>
    <col min="11782" max="11782" width="46.42578125" style="44" customWidth="1"/>
    <col min="11783" max="11783" width="25.5703125" style="44" customWidth="1"/>
    <col min="11784" max="11784" width="19.85546875" style="44" customWidth="1"/>
    <col min="11785" max="11785" width="17.42578125" style="44" customWidth="1"/>
    <col min="11786" max="11786" width="15.5703125" style="44" customWidth="1"/>
    <col min="11787" max="11787" width="13.7109375" style="44" customWidth="1"/>
    <col min="11788" max="12027" width="11.5703125" style="44"/>
    <col min="12028" max="12028" width="23" style="44" customWidth="1"/>
    <col min="12029" max="12029" width="28.5703125" style="44" customWidth="1"/>
    <col min="12030" max="12030" width="21.85546875" style="44" customWidth="1"/>
    <col min="12031" max="12031" width="34.85546875" style="44" customWidth="1"/>
    <col min="12032" max="12032" width="32.140625" style="44" customWidth="1"/>
    <col min="12033" max="12033" width="20.85546875" style="44" customWidth="1"/>
    <col min="12034" max="12034" width="16.28515625" style="44" customWidth="1"/>
    <col min="12035" max="12035" width="16.140625" style="44" customWidth="1"/>
    <col min="12036" max="12036" width="22" style="44" customWidth="1"/>
    <col min="12037" max="12037" width="14.28515625" style="44" customWidth="1"/>
    <col min="12038" max="12038" width="46.42578125" style="44" customWidth="1"/>
    <col min="12039" max="12039" width="25.5703125" style="44" customWidth="1"/>
    <col min="12040" max="12040" width="19.85546875" style="44" customWidth="1"/>
    <col min="12041" max="12041" width="17.42578125" style="44" customWidth="1"/>
    <col min="12042" max="12042" width="15.5703125" style="44" customWidth="1"/>
    <col min="12043" max="12043" width="13.7109375" style="44" customWidth="1"/>
    <col min="12044" max="12283" width="11.5703125" style="44"/>
    <col min="12284" max="12284" width="23" style="44" customWidth="1"/>
    <col min="12285" max="12285" width="28.5703125" style="44" customWidth="1"/>
    <col min="12286" max="12286" width="21.85546875" style="44" customWidth="1"/>
    <col min="12287" max="12287" width="34.85546875" style="44" customWidth="1"/>
    <col min="12288" max="12288" width="32.140625" style="44" customWidth="1"/>
    <col min="12289" max="12289" width="20.85546875" style="44" customWidth="1"/>
    <col min="12290" max="12290" width="16.28515625" style="44" customWidth="1"/>
    <col min="12291" max="12291" width="16.140625" style="44" customWidth="1"/>
    <col min="12292" max="12292" width="22" style="44" customWidth="1"/>
    <col min="12293" max="12293" width="14.28515625" style="44" customWidth="1"/>
    <col min="12294" max="12294" width="46.42578125" style="44" customWidth="1"/>
    <col min="12295" max="12295" width="25.5703125" style="44" customWidth="1"/>
    <col min="12296" max="12296" width="19.85546875" style="44" customWidth="1"/>
    <col min="12297" max="12297" width="17.42578125" style="44" customWidth="1"/>
    <col min="12298" max="12298" width="15.5703125" style="44" customWidth="1"/>
    <col min="12299" max="12299" width="13.7109375" style="44" customWidth="1"/>
    <col min="12300" max="12539" width="11.5703125" style="44"/>
    <col min="12540" max="12540" width="23" style="44" customWidth="1"/>
    <col min="12541" max="12541" width="28.5703125" style="44" customWidth="1"/>
    <col min="12542" max="12542" width="21.85546875" style="44" customWidth="1"/>
    <col min="12543" max="12543" width="34.85546875" style="44" customWidth="1"/>
    <col min="12544" max="12544" width="32.140625" style="44" customWidth="1"/>
    <col min="12545" max="12545" width="20.85546875" style="44" customWidth="1"/>
    <col min="12546" max="12546" width="16.28515625" style="44" customWidth="1"/>
    <col min="12547" max="12547" width="16.140625" style="44" customWidth="1"/>
    <col min="12548" max="12548" width="22" style="44" customWidth="1"/>
    <col min="12549" max="12549" width="14.28515625" style="44" customWidth="1"/>
    <col min="12550" max="12550" width="46.42578125" style="44" customWidth="1"/>
    <col min="12551" max="12551" width="25.5703125" style="44" customWidth="1"/>
    <col min="12552" max="12552" width="19.85546875" style="44" customWidth="1"/>
    <col min="12553" max="12553" width="17.42578125" style="44" customWidth="1"/>
    <col min="12554" max="12554" width="15.5703125" style="44" customWidth="1"/>
    <col min="12555" max="12555" width="13.7109375" style="44" customWidth="1"/>
    <col min="12556" max="12795" width="11.5703125" style="44"/>
    <col min="12796" max="12796" width="23" style="44" customWidth="1"/>
    <col min="12797" max="12797" width="28.5703125" style="44" customWidth="1"/>
    <col min="12798" max="12798" width="21.85546875" style="44" customWidth="1"/>
    <col min="12799" max="12799" width="34.85546875" style="44" customWidth="1"/>
    <col min="12800" max="12800" width="32.140625" style="44" customWidth="1"/>
    <col min="12801" max="12801" width="20.85546875" style="44" customWidth="1"/>
    <col min="12802" max="12802" width="16.28515625" style="44" customWidth="1"/>
    <col min="12803" max="12803" width="16.140625" style="44" customWidth="1"/>
    <col min="12804" max="12804" width="22" style="44" customWidth="1"/>
    <col min="12805" max="12805" width="14.28515625" style="44" customWidth="1"/>
    <col min="12806" max="12806" width="46.42578125" style="44" customWidth="1"/>
    <col min="12807" max="12807" width="25.5703125" style="44" customWidth="1"/>
    <col min="12808" max="12808" width="19.85546875" style="44" customWidth="1"/>
    <col min="12809" max="12809" width="17.42578125" style="44" customWidth="1"/>
    <col min="12810" max="12810" width="15.5703125" style="44" customWidth="1"/>
    <col min="12811" max="12811" width="13.7109375" style="44" customWidth="1"/>
    <col min="12812" max="13051" width="11.5703125" style="44"/>
    <col min="13052" max="13052" width="23" style="44" customWidth="1"/>
    <col min="13053" max="13053" width="28.5703125" style="44" customWidth="1"/>
    <col min="13054" max="13054" width="21.85546875" style="44" customWidth="1"/>
    <col min="13055" max="13055" width="34.85546875" style="44" customWidth="1"/>
    <col min="13056" max="13056" width="32.140625" style="44" customWidth="1"/>
    <col min="13057" max="13057" width="20.85546875" style="44" customWidth="1"/>
    <col min="13058" max="13058" width="16.28515625" style="44" customWidth="1"/>
    <col min="13059" max="13059" width="16.140625" style="44" customWidth="1"/>
    <col min="13060" max="13060" width="22" style="44" customWidth="1"/>
    <col min="13061" max="13061" width="14.28515625" style="44" customWidth="1"/>
    <col min="13062" max="13062" width="46.42578125" style="44" customWidth="1"/>
    <col min="13063" max="13063" width="25.5703125" style="44" customWidth="1"/>
    <col min="13064" max="13064" width="19.85546875" style="44" customWidth="1"/>
    <col min="13065" max="13065" width="17.42578125" style="44" customWidth="1"/>
    <col min="13066" max="13066" width="15.5703125" style="44" customWidth="1"/>
    <col min="13067" max="13067" width="13.7109375" style="44" customWidth="1"/>
    <col min="13068" max="13307" width="11.5703125" style="44"/>
    <col min="13308" max="13308" width="23" style="44" customWidth="1"/>
    <col min="13309" max="13309" width="28.5703125" style="44" customWidth="1"/>
    <col min="13310" max="13310" width="21.85546875" style="44" customWidth="1"/>
    <col min="13311" max="13311" width="34.85546875" style="44" customWidth="1"/>
    <col min="13312" max="13312" width="32.140625" style="44" customWidth="1"/>
    <col min="13313" max="13313" width="20.85546875" style="44" customWidth="1"/>
    <col min="13314" max="13314" width="16.28515625" style="44" customWidth="1"/>
    <col min="13315" max="13315" width="16.140625" style="44" customWidth="1"/>
    <col min="13316" max="13316" width="22" style="44" customWidth="1"/>
    <col min="13317" max="13317" width="14.28515625" style="44" customWidth="1"/>
    <col min="13318" max="13318" width="46.42578125" style="44" customWidth="1"/>
    <col min="13319" max="13319" width="25.5703125" style="44" customWidth="1"/>
    <col min="13320" max="13320" width="19.85546875" style="44" customWidth="1"/>
    <col min="13321" max="13321" width="17.42578125" style="44" customWidth="1"/>
    <col min="13322" max="13322" width="15.5703125" style="44" customWidth="1"/>
    <col min="13323" max="13323" width="13.7109375" style="44" customWidth="1"/>
    <col min="13324" max="13563" width="11.5703125" style="44"/>
    <col min="13564" max="13564" width="23" style="44" customWidth="1"/>
    <col min="13565" max="13565" width="28.5703125" style="44" customWidth="1"/>
    <col min="13566" max="13566" width="21.85546875" style="44" customWidth="1"/>
    <col min="13567" max="13567" width="34.85546875" style="44" customWidth="1"/>
    <col min="13568" max="13568" width="32.140625" style="44" customWidth="1"/>
    <col min="13569" max="13569" width="20.85546875" style="44" customWidth="1"/>
    <col min="13570" max="13570" width="16.28515625" style="44" customWidth="1"/>
    <col min="13571" max="13571" width="16.140625" style="44" customWidth="1"/>
    <col min="13572" max="13572" width="22" style="44" customWidth="1"/>
    <col min="13573" max="13573" width="14.28515625" style="44" customWidth="1"/>
    <col min="13574" max="13574" width="46.42578125" style="44" customWidth="1"/>
    <col min="13575" max="13575" width="25.5703125" style="44" customWidth="1"/>
    <col min="13576" max="13576" width="19.85546875" style="44" customWidth="1"/>
    <col min="13577" max="13577" width="17.42578125" style="44" customWidth="1"/>
    <col min="13578" max="13578" width="15.5703125" style="44" customWidth="1"/>
    <col min="13579" max="13579" width="13.7109375" style="44" customWidth="1"/>
    <col min="13580" max="13819" width="11.5703125" style="44"/>
    <col min="13820" max="13820" width="23" style="44" customWidth="1"/>
    <col min="13821" max="13821" width="28.5703125" style="44" customWidth="1"/>
    <col min="13822" max="13822" width="21.85546875" style="44" customWidth="1"/>
    <col min="13823" max="13823" width="34.85546875" style="44" customWidth="1"/>
    <col min="13824" max="13824" width="32.140625" style="44" customWidth="1"/>
    <col min="13825" max="13825" width="20.85546875" style="44" customWidth="1"/>
    <col min="13826" max="13826" width="16.28515625" style="44" customWidth="1"/>
    <col min="13827" max="13827" width="16.140625" style="44" customWidth="1"/>
    <col min="13828" max="13828" width="22" style="44" customWidth="1"/>
    <col min="13829" max="13829" width="14.28515625" style="44" customWidth="1"/>
    <col min="13830" max="13830" width="46.42578125" style="44" customWidth="1"/>
    <col min="13831" max="13831" width="25.5703125" style="44" customWidth="1"/>
    <col min="13832" max="13832" width="19.85546875" style="44" customWidth="1"/>
    <col min="13833" max="13833" width="17.42578125" style="44" customWidth="1"/>
    <col min="13834" max="13834" width="15.5703125" style="44" customWidth="1"/>
    <col min="13835" max="13835" width="13.7109375" style="44" customWidth="1"/>
    <col min="13836" max="14075" width="11.5703125" style="44"/>
    <col min="14076" max="14076" width="23" style="44" customWidth="1"/>
    <col min="14077" max="14077" width="28.5703125" style="44" customWidth="1"/>
    <col min="14078" max="14078" width="21.85546875" style="44" customWidth="1"/>
    <col min="14079" max="14079" width="34.85546875" style="44" customWidth="1"/>
    <col min="14080" max="14080" width="32.140625" style="44" customWidth="1"/>
    <col min="14081" max="14081" width="20.85546875" style="44" customWidth="1"/>
    <col min="14082" max="14082" width="16.28515625" style="44" customWidth="1"/>
    <col min="14083" max="14083" width="16.140625" style="44" customWidth="1"/>
    <col min="14084" max="14084" width="22" style="44" customWidth="1"/>
    <col min="14085" max="14085" width="14.28515625" style="44" customWidth="1"/>
    <col min="14086" max="14086" width="46.42578125" style="44" customWidth="1"/>
    <col min="14087" max="14087" width="25.5703125" style="44" customWidth="1"/>
    <col min="14088" max="14088" width="19.85546875" style="44" customWidth="1"/>
    <col min="14089" max="14089" width="17.42578125" style="44" customWidth="1"/>
    <col min="14090" max="14090" width="15.5703125" style="44" customWidth="1"/>
    <col min="14091" max="14091" width="13.7109375" style="44" customWidth="1"/>
    <col min="14092" max="14331" width="11.5703125" style="44"/>
    <col min="14332" max="14332" width="23" style="44" customWidth="1"/>
    <col min="14333" max="14333" width="28.5703125" style="44" customWidth="1"/>
    <col min="14334" max="14334" width="21.85546875" style="44" customWidth="1"/>
    <col min="14335" max="14335" width="34.85546875" style="44" customWidth="1"/>
    <col min="14336" max="14336" width="32.140625" style="44" customWidth="1"/>
    <col min="14337" max="14337" width="20.85546875" style="44" customWidth="1"/>
    <col min="14338" max="14338" width="16.28515625" style="44" customWidth="1"/>
    <col min="14339" max="14339" width="16.140625" style="44" customWidth="1"/>
    <col min="14340" max="14340" width="22" style="44" customWidth="1"/>
    <col min="14341" max="14341" width="14.28515625" style="44" customWidth="1"/>
    <col min="14342" max="14342" width="46.42578125" style="44" customWidth="1"/>
    <col min="14343" max="14343" width="25.5703125" style="44" customWidth="1"/>
    <col min="14344" max="14344" width="19.85546875" style="44" customWidth="1"/>
    <col min="14345" max="14345" width="17.42578125" style="44" customWidth="1"/>
    <col min="14346" max="14346" width="15.5703125" style="44" customWidth="1"/>
    <col min="14347" max="14347" width="13.7109375" style="44" customWidth="1"/>
    <col min="14348" max="14587" width="11.5703125" style="44"/>
    <col min="14588" max="14588" width="23" style="44" customWidth="1"/>
    <col min="14589" max="14589" width="28.5703125" style="44" customWidth="1"/>
    <col min="14590" max="14590" width="21.85546875" style="44" customWidth="1"/>
    <col min="14591" max="14591" width="34.85546875" style="44" customWidth="1"/>
    <col min="14592" max="14592" width="32.140625" style="44" customWidth="1"/>
    <col min="14593" max="14593" width="20.85546875" style="44" customWidth="1"/>
    <col min="14594" max="14594" width="16.28515625" style="44" customWidth="1"/>
    <col min="14595" max="14595" width="16.140625" style="44" customWidth="1"/>
    <col min="14596" max="14596" width="22" style="44" customWidth="1"/>
    <col min="14597" max="14597" width="14.28515625" style="44" customWidth="1"/>
    <col min="14598" max="14598" width="46.42578125" style="44" customWidth="1"/>
    <col min="14599" max="14599" width="25.5703125" style="44" customWidth="1"/>
    <col min="14600" max="14600" width="19.85546875" style="44" customWidth="1"/>
    <col min="14601" max="14601" width="17.42578125" style="44" customWidth="1"/>
    <col min="14602" max="14602" width="15.5703125" style="44" customWidth="1"/>
    <col min="14603" max="14603" width="13.7109375" style="44" customWidth="1"/>
    <col min="14604" max="14843" width="11.5703125" style="44"/>
    <col min="14844" max="14844" width="23" style="44" customWidth="1"/>
    <col min="14845" max="14845" width="28.5703125" style="44" customWidth="1"/>
    <col min="14846" max="14846" width="21.85546875" style="44" customWidth="1"/>
    <col min="14847" max="14847" width="34.85546875" style="44" customWidth="1"/>
    <col min="14848" max="14848" width="32.140625" style="44" customWidth="1"/>
    <col min="14849" max="14849" width="20.85546875" style="44" customWidth="1"/>
    <col min="14850" max="14850" width="16.28515625" style="44" customWidth="1"/>
    <col min="14851" max="14851" width="16.140625" style="44" customWidth="1"/>
    <col min="14852" max="14852" width="22" style="44" customWidth="1"/>
    <col min="14853" max="14853" width="14.28515625" style="44" customWidth="1"/>
    <col min="14854" max="14854" width="46.42578125" style="44" customWidth="1"/>
    <col min="14855" max="14855" width="25.5703125" style="44" customWidth="1"/>
    <col min="14856" max="14856" width="19.85546875" style="44" customWidth="1"/>
    <col min="14857" max="14857" width="17.42578125" style="44" customWidth="1"/>
    <col min="14858" max="14858" width="15.5703125" style="44" customWidth="1"/>
    <col min="14859" max="14859" width="13.7109375" style="44" customWidth="1"/>
    <col min="14860" max="15099" width="11.5703125" style="44"/>
    <col min="15100" max="15100" width="23" style="44" customWidth="1"/>
    <col min="15101" max="15101" width="28.5703125" style="44" customWidth="1"/>
    <col min="15102" max="15102" width="21.85546875" style="44" customWidth="1"/>
    <col min="15103" max="15103" width="34.85546875" style="44" customWidth="1"/>
    <col min="15104" max="15104" width="32.140625" style="44" customWidth="1"/>
    <col min="15105" max="15105" width="20.85546875" style="44" customWidth="1"/>
    <col min="15106" max="15106" width="16.28515625" style="44" customWidth="1"/>
    <col min="15107" max="15107" width="16.140625" style="44" customWidth="1"/>
    <col min="15108" max="15108" width="22" style="44" customWidth="1"/>
    <col min="15109" max="15109" width="14.28515625" style="44" customWidth="1"/>
    <col min="15110" max="15110" width="46.42578125" style="44" customWidth="1"/>
    <col min="15111" max="15111" width="25.5703125" style="44" customWidth="1"/>
    <col min="15112" max="15112" width="19.85546875" style="44" customWidth="1"/>
    <col min="15113" max="15113" width="17.42578125" style="44" customWidth="1"/>
    <col min="15114" max="15114" width="15.5703125" style="44" customWidth="1"/>
    <col min="15115" max="15115" width="13.7109375" style="44" customWidth="1"/>
    <col min="15116" max="15355" width="11.5703125" style="44"/>
    <col min="15356" max="15356" width="23" style="44" customWidth="1"/>
    <col min="15357" max="15357" width="28.5703125" style="44" customWidth="1"/>
    <col min="15358" max="15358" width="21.85546875" style="44" customWidth="1"/>
    <col min="15359" max="15359" width="34.85546875" style="44" customWidth="1"/>
    <col min="15360" max="15360" width="32.140625" style="44" customWidth="1"/>
    <col min="15361" max="15361" width="20.85546875" style="44" customWidth="1"/>
    <col min="15362" max="15362" width="16.28515625" style="44" customWidth="1"/>
    <col min="15363" max="15363" width="16.140625" style="44" customWidth="1"/>
    <col min="15364" max="15364" width="22" style="44" customWidth="1"/>
    <col min="15365" max="15365" width="14.28515625" style="44" customWidth="1"/>
    <col min="15366" max="15366" width="46.42578125" style="44" customWidth="1"/>
    <col min="15367" max="15367" width="25.5703125" style="44" customWidth="1"/>
    <col min="15368" max="15368" width="19.85546875" style="44" customWidth="1"/>
    <col min="15369" max="15369" width="17.42578125" style="44" customWidth="1"/>
    <col min="15370" max="15370" width="15.5703125" style="44" customWidth="1"/>
    <col min="15371" max="15371" width="13.7109375" style="44" customWidth="1"/>
    <col min="15372" max="15611" width="11.5703125" style="44"/>
    <col min="15612" max="15612" width="23" style="44" customWidth="1"/>
    <col min="15613" max="15613" width="28.5703125" style="44" customWidth="1"/>
    <col min="15614" max="15614" width="21.85546875" style="44" customWidth="1"/>
    <col min="15615" max="15615" width="34.85546875" style="44" customWidth="1"/>
    <col min="15616" max="15616" width="32.140625" style="44" customWidth="1"/>
    <col min="15617" max="15617" width="20.85546875" style="44" customWidth="1"/>
    <col min="15618" max="15618" width="16.28515625" style="44" customWidth="1"/>
    <col min="15619" max="15619" width="16.140625" style="44" customWidth="1"/>
    <col min="15620" max="15620" width="22" style="44" customWidth="1"/>
    <col min="15621" max="15621" width="14.28515625" style="44" customWidth="1"/>
    <col min="15622" max="15622" width="46.42578125" style="44" customWidth="1"/>
    <col min="15623" max="15623" width="25.5703125" style="44" customWidth="1"/>
    <col min="15624" max="15624" width="19.85546875" style="44" customWidth="1"/>
    <col min="15625" max="15625" width="17.42578125" style="44" customWidth="1"/>
    <col min="15626" max="15626" width="15.5703125" style="44" customWidth="1"/>
    <col min="15627" max="15627" width="13.7109375" style="44" customWidth="1"/>
    <col min="15628" max="15867" width="11.5703125" style="44"/>
    <col min="15868" max="15868" width="23" style="44" customWidth="1"/>
    <col min="15869" max="15869" width="28.5703125" style="44" customWidth="1"/>
    <col min="15870" max="15870" width="21.85546875" style="44" customWidth="1"/>
    <col min="15871" max="15871" width="34.85546875" style="44" customWidth="1"/>
    <col min="15872" max="15872" width="32.140625" style="44" customWidth="1"/>
    <col min="15873" max="15873" width="20.85546875" style="44" customWidth="1"/>
    <col min="15874" max="15874" width="16.28515625" style="44" customWidth="1"/>
    <col min="15875" max="15875" width="16.140625" style="44" customWidth="1"/>
    <col min="15876" max="15876" width="22" style="44" customWidth="1"/>
    <col min="15877" max="15877" width="14.28515625" style="44" customWidth="1"/>
    <col min="15878" max="15878" width="46.42578125" style="44" customWidth="1"/>
    <col min="15879" max="15879" width="25.5703125" style="44" customWidth="1"/>
    <col min="15880" max="15880" width="19.85546875" style="44" customWidth="1"/>
    <col min="15881" max="15881" width="17.42578125" style="44" customWidth="1"/>
    <col min="15882" max="15882" width="15.5703125" style="44" customWidth="1"/>
    <col min="15883" max="15883" width="13.7109375" style="44" customWidth="1"/>
    <col min="15884" max="16123" width="11.5703125" style="44"/>
    <col min="16124" max="16124" width="23" style="44" customWidth="1"/>
    <col min="16125" max="16125" width="28.5703125" style="44" customWidth="1"/>
    <col min="16126" max="16126" width="21.85546875" style="44" customWidth="1"/>
    <col min="16127" max="16127" width="34.85546875" style="44" customWidth="1"/>
    <col min="16128" max="16128" width="32.140625" style="44" customWidth="1"/>
    <col min="16129" max="16129" width="20.85546875" style="44" customWidth="1"/>
    <col min="16130" max="16130" width="16.28515625" style="44" customWidth="1"/>
    <col min="16131" max="16131" width="16.140625" style="44" customWidth="1"/>
    <col min="16132" max="16132" width="22" style="44" customWidth="1"/>
    <col min="16133" max="16133" width="14.28515625" style="44" customWidth="1"/>
    <col min="16134" max="16134" width="46.42578125" style="44" customWidth="1"/>
    <col min="16135" max="16135" width="25.5703125" style="44" customWidth="1"/>
    <col min="16136" max="16136" width="19.85546875" style="44" customWidth="1"/>
    <col min="16137" max="16137" width="17.42578125" style="44" customWidth="1"/>
    <col min="16138" max="16138" width="15.5703125" style="44" customWidth="1"/>
    <col min="16139" max="16139" width="13.7109375" style="44" customWidth="1"/>
    <col min="16140" max="16384" width="11.5703125" style="44"/>
  </cols>
  <sheetData>
    <row r="1" spans="1:14" ht="36" customHeight="1">
      <c r="A1" s="123" t="s">
        <v>280</v>
      </c>
      <c r="B1" s="123"/>
      <c r="C1" s="123"/>
      <c r="D1" s="123"/>
      <c r="E1" s="123"/>
      <c r="F1" s="123"/>
      <c r="G1" s="123"/>
      <c r="H1" s="123"/>
      <c r="I1" s="123"/>
      <c r="J1" s="123"/>
      <c r="K1" s="123"/>
      <c r="L1" s="123"/>
      <c r="M1" s="44"/>
    </row>
    <row r="2" spans="1:14" ht="21" customHeight="1">
      <c r="A2" s="45" t="s">
        <v>3</v>
      </c>
      <c r="B2" s="124" t="s">
        <v>236</v>
      </c>
      <c r="C2" s="125"/>
      <c r="D2" s="125"/>
      <c r="E2" s="125"/>
      <c r="F2" s="125"/>
      <c r="G2" s="125"/>
      <c r="H2" s="125"/>
      <c r="I2" s="125"/>
      <c r="J2" s="125"/>
      <c r="K2" s="125"/>
      <c r="L2" s="125"/>
      <c r="M2" s="44"/>
    </row>
    <row r="3" spans="1:14" ht="21.75" customHeight="1">
      <c r="A3" s="45" t="s">
        <v>4</v>
      </c>
      <c r="B3" s="126" t="s">
        <v>1</v>
      </c>
      <c r="C3" s="125"/>
      <c r="D3" s="125"/>
      <c r="E3" s="125"/>
      <c r="F3" s="125"/>
      <c r="G3" s="125"/>
      <c r="H3" s="125"/>
      <c r="I3" s="125"/>
      <c r="J3" s="125"/>
      <c r="K3" s="125"/>
      <c r="L3" s="125"/>
      <c r="M3" s="44"/>
    </row>
    <row r="4" spans="1:14" s="47" customFormat="1" ht="9" customHeight="1">
      <c r="A4" s="46"/>
      <c r="B4" s="46"/>
      <c r="C4" s="46"/>
      <c r="D4" s="70"/>
      <c r="E4" s="46"/>
      <c r="F4" s="46"/>
      <c r="G4" s="46"/>
      <c r="H4" s="46"/>
      <c r="I4" s="46"/>
      <c r="J4" s="46"/>
      <c r="K4" s="46"/>
      <c r="L4" s="46"/>
      <c r="M4" s="46"/>
      <c r="N4" s="46"/>
    </row>
    <row r="5" spans="1:14" s="47" customFormat="1" ht="7.5" customHeight="1">
      <c r="A5" s="48" t="s">
        <v>5</v>
      </c>
      <c r="B5" s="49" t="s">
        <v>216</v>
      </c>
      <c r="C5" s="50"/>
      <c r="D5" s="71"/>
    </row>
    <row r="6" spans="1:14" s="47" customFormat="1" ht="104.25" customHeight="1">
      <c r="A6" s="45" t="s">
        <v>8</v>
      </c>
      <c r="B6" s="127" t="s">
        <v>217</v>
      </c>
      <c r="C6" s="127"/>
      <c r="D6" s="127"/>
      <c r="E6" s="127"/>
      <c r="F6" s="127"/>
      <c r="G6" s="127"/>
      <c r="H6" s="127" t="s">
        <v>218</v>
      </c>
      <c r="I6" s="128"/>
      <c r="J6" s="128"/>
      <c r="K6" s="128"/>
      <c r="L6" s="128"/>
    </row>
    <row r="7" spans="1:14" ht="18" customHeight="1">
      <c r="A7" s="121" t="s">
        <v>204</v>
      </c>
      <c r="B7" s="122" t="s">
        <v>205</v>
      </c>
      <c r="C7" s="122" t="s">
        <v>206</v>
      </c>
      <c r="D7" s="122" t="s">
        <v>12</v>
      </c>
      <c r="E7" s="122" t="s">
        <v>13</v>
      </c>
      <c r="F7" s="122" t="s">
        <v>2</v>
      </c>
      <c r="G7" s="122" t="s">
        <v>9</v>
      </c>
      <c r="H7" s="122" t="s">
        <v>207</v>
      </c>
      <c r="I7" s="122" t="s">
        <v>7</v>
      </c>
      <c r="J7" s="122" t="s">
        <v>108</v>
      </c>
      <c r="K7" s="135" t="s">
        <v>283</v>
      </c>
      <c r="L7" s="135"/>
      <c r="M7" s="129" t="s">
        <v>289</v>
      </c>
      <c r="N7" s="129"/>
    </row>
    <row r="8" spans="1:14" ht="39.75" customHeight="1">
      <c r="A8" s="121"/>
      <c r="B8" s="122"/>
      <c r="C8" s="122"/>
      <c r="D8" s="122"/>
      <c r="E8" s="122"/>
      <c r="F8" s="122"/>
      <c r="G8" s="122"/>
      <c r="H8" s="122"/>
      <c r="I8" s="122"/>
      <c r="J8" s="122"/>
      <c r="K8" s="84" t="s">
        <v>14</v>
      </c>
      <c r="L8" s="85" t="s">
        <v>224</v>
      </c>
      <c r="M8" s="82" t="s">
        <v>14</v>
      </c>
      <c r="N8" s="86" t="s">
        <v>224</v>
      </c>
    </row>
    <row r="9" spans="1:14" ht="135" customHeight="1">
      <c r="A9" s="78" t="s">
        <v>208</v>
      </c>
      <c r="B9" s="51" t="s">
        <v>235</v>
      </c>
      <c r="C9" s="52" t="s">
        <v>36</v>
      </c>
      <c r="D9" s="64" t="s">
        <v>259</v>
      </c>
      <c r="E9" s="53" t="s">
        <v>260</v>
      </c>
      <c r="F9" s="53" t="s">
        <v>209</v>
      </c>
      <c r="G9" s="41">
        <v>42369</v>
      </c>
      <c r="H9" s="132" t="s">
        <v>51</v>
      </c>
      <c r="I9" s="53" t="s">
        <v>211</v>
      </c>
      <c r="J9" s="53" t="s">
        <v>210</v>
      </c>
      <c r="K9" s="67" t="s">
        <v>261</v>
      </c>
      <c r="L9" s="65">
        <f>14/80</f>
        <v>0.17499999999999999</v>
      </c>
      <c r="M9" s="87" t="s">
        <v>298</v>
      </c>
      <c r="N9" s="88">
        <f>60/80</f>
        <v>0.75</v>
      </c>
    </row>
    <row r="10" spans="1:14" ht="32.25" customHeight="1">
      <c r="A10" s="118" t="s">
        <v>208</v>
      </c>
      <c r="B10" s="115" t="s">
        <v>48</v>
      </c>
      <c r="C10" s="117" t="s">
        <v>37</v>
      </c>
      <c r="D10" s="64" t="s">
        <v>251</v>
      </c>
      <c r="E10" s="53" t="s">
        <v>253</v>
      </c>
      <c r="F10" s="53" t="s">
        <v>212</v>
      </c>
      <c r="G10" s="41">
        <v>42369</v>
      </c>
      <c r="H10" s="133"/>
      <c r="I10" s="53" t="s">
        <v>211</v>
      </c>
      <c r="J10" s="53" t="s">
        <v>213</v>
      </c>
      <c r="K10" s="66" t="s">
        <v>254</v>
      </c>
      <c r="L10" s="65">
        <f>52/48</f>
        <v>1.0833333333333333</v>
      </c>
      <c r="M10" s="89" t="s">
        <v>296</v>
      </c>
      <c r="N10" s="88">
        <f>215/48</f>
        <v>4.479166666666667</v>
      </c>
    </row>
    <row r="11" spans="1:14" ht="85.5" customHeight="1">
      <c r="A11" s="118"/>
      <c r="B11" s="115"/>
      <c r="C11" s="118"/>
      <c r="D11" s="83" t="s">
        <v>252</v>
      </c>
      <c r="E11" s="73" t="s">
        <v>255</v>
      </c>
      <c r="F11" s="73" t="s">
        <v>256</v>
      </c>
      <c r="G11" s="41">
        <v>42369</v>
      </c>
      <c r="H11" s="133"/>
      <c r="I11" s="73" t="s">
        <v>211</v>
      </c>
      <c r="J11" s="73" t="s">
        <v>213</v>
      </c>
      <c r="K11" s="66" t="s">
        <v>250</v>
      </c>
      <c r="L11" s="65">
        <v>0.2</v>
      </c>
      <c r="M11" s="89" t="s">
        <v>294</v>
      </c>
      <c r="N11" s="88">
        <v>1</v>
      </c>
    </row>
    <row r="12" spans="1:14" ht="103.5" customHeight="1">
      <c r="A12" s="118"/>
      <c r="B12" s="115"/>
      <c r="C12" s="118"/>
      <c r="D12" s="83" t="s">
        <v>269</v>
      </c>
      <c r="E12" s="73" t="s">
        <v>270</v>
      </c>
      <c r="F12" s="73" t="s">
        <v>271</v>
      </c>
      <c r="G12" s="41">
        <v>42124</v>
      </c>
      <c r="H12" s="133"/>
      <c r="I12" s="73" t="s">
        <v>211</v>
      </c>
      <c r="J12" s="73" t="s">
        <v>272</v>
      </c>
      <c r="K12" s="66" t="s">
        <v>273</v>
      </c>
      <c r="L12" s="65">
        <f>3/3</f>
        <v>1</v>
      </c>
      <c r="M12" s="89" t="s">
        <v>299</v>
      </c>
      <c r="N12" s="88">
        <f>3/3</f>
        <v>1</v>
      </c>
    </row>
    <row r="13" spans="1:14" ht="87" customHeight="1">
      <c r="A13" s="118"/>
      <c r="B13" s="115"/>
      <c r="C13" s="119"/>
      <c r="D13" s="83" t="s">
        <v>225</v>
      </c>
      <c r="E13" s="54" t="s">
        <v>258</v>
      </c>
      <c r="F13" s="54" t="s">
        <v>215</v>
      </c>
      <c r="G13" s="41">
        <v>42035</v>
      </c>
      <c r="H13" s="133"/>
      <c r="I13" s="53" t="s">
        <v>211</v>
      </c>
      <c r="J13" s="53" t="s">
        <v>214</v>
      </c>
      <c r="K13" s="58" t="s">
        <v>257</v>
      </c>
      <c r="L13" s="65">
        <f>2/2</f>
        <v>1</v>
      </c>
      <c r="M13" s="90" t="s">
        <v>300</v>
      </c>
      <c r="N13" s="88">
        <f>2/2</f>
        <v>1</v>
      </c>
    </row>
    <row r="14" spans="1:14" ht="114.75" customHeight="1">
      <c r="A14" s="79" t="s">
        <v>281</v>
      </c>
      <c r="B14" s="115"/>
      <c r="C14" s="80" t="s">
        <v>284</v>
      </c>
      <c r="D14" s="73" t="s">
        <v>266</v>
      </c>
      <c r="E14" s="73" t="s">
        <v>287</v>
      </c>
      <c r="F14" s="73" t="s">
        <v>267</v>
      </c>
      <c r="G14" s="41">
        <v>42308</v>
      </c>
      <c r="H14" s="133"/>
      <c r="I14" s="73" t="s">
        <v>211</v>
      </c>
      <c r="J14" s="73" t="s">
        <v>268</v>
      </c>
      <c r="K14" s="66" t="s">
        <v>285</v>
      </c>
      <c r="L14" s="76" t="s">
        <v>286</v>
      </c>
      <c r="M14" s="89" t="s">
        <v>295</v>
      </c>
      <c r="N14" s="91">
        <v>1</v>
      </c>
    </row>
    <row r="15" spans="1:14" ht="202.5" customHeight="1">
      <c r="A15" s="79" t="s">
        <v>15</v>
      </c>
      <c r="B15" s="55" t="s">
        <v>23</v>
      </c>
      <c r="C15" s="80" t="s">
        <v>37</v>
      </c>
      <c r="D15" s="64" t="s">
        <v>239</v>
      </c>
      <c r="E15" s="54" t="s">
        <v>247</v>
      </c>
      <c r="F15" s="53" t="s">
        <v>248</v>
      </c>
      <c r="G15" s="41">
        <v>42369</v>
      </c>
      <c r="H15" s="133"/>
      <c r="I15" s="53" t="s">
        <v>211</v>
      </c>
      <c r="J15" s="53" t="s">
        <v>249</v>
      </c>
      <c r="K15" s="72" t="s">
        <v>274</v>
      </c>
      <c r="L15" s="65">
        <v>0.3</v>
      </c>
      <c r="M15" s="89" t="s">
        <v>290</v>
      </c>
      <c r="N15" s="88">
        <v>1</v>
      </c>
    </row>
    <row r="16" spans="1:14" ht="243.75" customHeight="1">
      <c r="A16" s="118" t="s">
        <v>281</v>
      </c>
      <c r="B16" s="116" t="s">
        <v>288</v>
      </c>
      <c r="C16" s="116" t="s">
        <v>36</v>
      </c>
      <c r="D16" s="64" t="s">
        <v>241</v>
      </c>
      <c r="E16" s="83" t="s">
        <v>301</v>
      </c>
      <c r="F16" s="53" t="s">
        <v>237</v>
      </c>
      <c r="G16" s="41">
        <v>42369</v>
      </c>
      <c r="H16" s="133"/>
      <c r="I16" s="53" t="s">
        <v>211</v>
      </c>
      <c r="J16" s="53" t="s">
        <v>238</v>
      </c>
      <c r="K16" s="66" t="s">
        <v>240</v>
      </c>
      <c r="L16" s="65">
        <f>1/48</f>
        <v>2.0833333333333332E-2</v>
      </c>
      <c r="M16" s="89" t="s">
        <v>291</v>
      </c>
      <c r="N16" s="88">
        <f>59/48</f>
        <v>1.2291666666666667</v>
      </c>
    </row>
    <row r="17" spans="1:14" ht="56.25" customHeight="1">
      <c r="A17" s="118"/>
      <c r="B17" s="116"/>
      <c r="C17" s="116"/>
      <c r="D17" s="73" t="s">
        <v>242</v>
      </c>
      <c r="E17" s="73" t="s">
        <v>244</v>
      </c>
      <c r="F17" s="73" t="s">
        <v>243</v>
      </c>
      <c r="G17" s="41">
        <v>42369</v>
      </c>
      <c r="H17" s="133"/>
      <c r="I17" s="73" t="s">
        <v>211</v>
      </c>
      <c r="J17" s="73" t="s">
        <v>245</v>
      </c>
      <c r="K17" s="66" t="s">
        <v>246</v>
      </c>
      <c r="L17" s="65">
        <v>0.1</v>
      </c>
      <c r="M17" s="89" t="s">
        <v>292</v>
      </c>
      <c r="N17" s="88">
        <v>1</v>
      </c>
    </row>
    <row r="18" spans="1:14" ht="76.5" customHeight="1">
      <c r="A18" s="118"/>
      <c r="B18" s="116"/>
      <c r="C18" s="116"/>
      <c r="D18" s="73" t="s">
        <v>276</v>
      </c>
      <c r="E18" s="73" t="s">
        <v>275</v>
      </c>
      <c r="F18" s="73" t="s">
        <v>277</v>
      </c>
      <c r="G18" s="41">
        <v>42369</v>
      </c>
      <c r="H18" s="133"/>
      <c r="I18" s="73" t="s">
        <v>211</v>
      </c>
      <c r="J18" s="73" t="s">
        <v>278</v>
      </c>
      <c r="K18" s="66" t="s">
        <v>279</v>
      </c>
      <c r="L18" s="65">
        <v>0</v>
      </c>
      <c r="M18" s="92" t="s">
        <v>297</v>
      </c>
      <c r="N18" s="88">
        <v>0.2</v>
      </c>
    </row>
    <row r="19" spans="1:14" s="10" customFormat="1" ht="103.5" customHeight="1">
      <c r="A19" s="119"/>
      <c r="B19" s="74" t="s">
        <v>262</v>
      </c>
      <c r="C19" s="75" t="s">
        <v>37</v>
      </c>
      <c r="D19" s="73" t="s">
        <v>263</v>
      </c>
      <c r="E19" s="73" t="s">
        <v>264</v>
      </c>
      <c r="F19" s="73" t="s">
        <v>265</v>
      </c>
      <c r="G19" s="41">
        <v>42308</v>
      </c>
      <c r="H19" s="133"/>
      <c r="I19" s="73" t="s">
        <v>211</v>
      </c>
      <c r="J19" s="73" t="s">
        <v>245</v>
      </c>
      <c r="K19" s="93" t="s">
        <v>282</v>
      </c>
      <c r="L19" s="65">
        <v>0.1</v>
      </c>
      <c r="M19" s="87" t="s">
        <v>293</v>
      </c>
      <c r="N19" s="88">
        <v>1</v>
      </c>
    </row>
    <row r="20" spans="1:14" s="10" customFormat="1" ht="12.75">
      <c r="A20" s="11"/>
      <c r="B20" s="11"/>
      <c r="C20" s="11"/>
      <c r="D20" s="68"/>
      <c r="E20" s="11"/>
      <c r="F20" s="11"/>
      <c r="G20" s="12"/>
      <c r="H20" s="11"/>
      <c r="I20" s="11"/>
      <c r="J20" s="11"/>
      <c r="K20" s="13"/>
      <c r="L20" s="11"/>
      <c r="M20" s="13"/>
      <c r="N20" s="11"/>
    </row>
    <row r="21" spans="1:14" s="10" customFormat="1" ht="12.75">
      <c r="A21" s="11"/>
      <c r="B21" s="11"/>
      <c r="C21" s="11"/>
      <c r="D21" s="68"/>
      <c r="E21" s="11"/>
      <c r="F21" s="11"/>
      <c r="G21" s="12"/>
      <c r="H21" s="11"/>
      <c r="I21" s="11"/>
      <c r="J21" s="11"/>
      <c r="K21" s="13"/>
      <c r="L21" s="11"/>
      <c r="M21" s="13"/>
      <c r="N21" s="11"/>
    </row>
    <row r="22" spans="1:14" s="10" customFormat="1" ht="12.75">
      <c r="A22" s="11"/>
      <c r="B22" s="11"/>
      <c r="C22" s="11"/>
      <c r="D22" s="68"/>
      <c r="E22" s="11"/>
      <c r="F22" s="11"/>
      <c r="G22" s="12"/>
      <c r="H22" s="11"/>
      <c r="I22" s="11"/>
      <c r="J22" s="11"/>
      <c r="K22" s="13"/>
      <c r="L22" s="11"/>
      <c r="M22" s="13"/>
      <c r="N22" s="11"/>
    </row>
    <row r="23" spans="1:14" ht="51.75" customHeight="1">
      <c r="A23" s="69" t="s">
        <v>11</v>
      </c>
      <c r="B23" s="120"/>
      <c r="C23" s="120"/>
      <c r="D23" s="120"/>
      <c r="E23" s="77"/>
      <c r="F23" s="120"/>
      <c r="G23" s="120"/>
      <c r="H23" s="120"/>
      <c r="I23" s="69"/>
      <c r="J23" s="69" t="s">
        <v>234</v>
      </c>
      <c r="K23" s="81"/>
      <c r="L23" s="77"/>
      <c r="M23" s="81"/>
      <c r="N23" s="77"/>
    </row>
    <row r="24" spans="1:14" ht="52.5" customHeight="1">
      <c r="A24" s="69"/>
      <c r="B24" s="114" t="s">
        <v>302</v>
      </c>
      <c r="C24" s="114"/>
      <c r="D24" s="114"/>
      <c r="F24" s="114" t="s">
        <v>303</v>
      </c>
      <c r="G24" s="114"/>
      <c r="H24" s="114"/>
      <c r="I24" s="69"/>
      <c r="J24" s="69"/>
      <c r="K24" s="114" t="s">
        <v>304</v>
      </c>
      <c r="L24" s="134"/>
      <c r="M24" s="130" t="s">
        <v>305</v>
      </c>
      <c r="N24" s="131"/>
    </row>
  </sheetData>
  <sheetProtection selectLockedCells="1" selectUnlockedCells="1"/>
  <mergeCells count="30">
    <mergeCell ref="M7:N7"/>
    <mergeCell ref="M24:N24"/>
    <mergeCell ref="E7:E8"/>
    <mergeCell ref="I7:I8"/>
    <mergeCell ref="J7:J8"/>
    <mergeCell ref="H9:H19"/>
    <mergeCell ref="F23:H23"/>
    <mergeCell ref="K24:L24"/>
    <mergeCell ref="K7:L7"/>
    <mergeCell ref="F7:F8"/>
    <mergeCell ref="G7:G8"/>
    <mergeCell ref="H7:H8"/>
    <mergeCell ref="F24:H24"/>
    <mergeCell ref="A1:L1"/>
    <mergeCell ref="B2:L2"/>
    <mergeCell ref="B3:L3"/>
    <mergeCell ref="B6:G6"/>
    <mergeCell ref="H6:L6"/>
    <mergeCell ref="A7:A8"/>
    <mergeCell ref="B7:B8"/>
    <mergeCell ref="C7:C8"/>
    <mergeCell ref="D7:D8"/>
    <mergeCell ref="A16:A19"/>
    <mergeCell ref="A10:A13"/>
    <mergeCell ref="B24:D24"/>
    <mergeCell ref="B10:B14"/>
    <mergeCell ref="B16:B18"/>
    <mergeCell ref="C16:C18"/>
    <mergeCell ref="C10:C13"/>
    <mergeCell ref="B23:D23"/>
  </mergeCells>
  <pageMargins left="0.39370078740157483" right="0.39370078740157483" top="0.23622047244094491" bottom="0.23622047244094491" header="0" footer="0"/>
  <pageSetup paperSize="14" scale="33" fitToHeight="0" orientation="landscape" useFirstPageNumber="1" r:id="rId1"/>
  <headerFooter alignWithMargins="0">
    <oddHeader>&amp;C&amp;A</oddHeader>
    <oddFooter>&amp;CPágina &amp;P</oddFooter>
  </headerFooter>
  <drawing r:id="rId2"/>
  <legacyDrawing r:id="rId3"/>
  <oleObjects>
    <oleObject shapeId="9217" r:id="rId4"/>
  </oleObjects>
</worksheet>
</file>

<file path=xl/worksheets/sheet6.xml><?xml version="1.0" encoding="utf-8"?>
<worksheet xmlns="http://schemas.openxmlformats.org/spreadsheetml/2006/main" xmlns:r="http://schemas.openxmlformats.org/officeDocument/2006/relationships">
  <dimension ref="A2:A37"/>
  <sheetViews>
    <sheetView topLeftCell="A17" workbookViewId="0">
      <selection activeCell="A26" sqref="A26"/>
    </sheetView>
  </sheetViews>
  <sheetFormatPr baseColWidth="10" defaultRowHeight="12.75"/>
  <cols>
    <col min="1" max="1" width="30.140625" customWidth="1"/>
  </cols>
  <sheetData>
    <row r="2" spans="1:1">
      <c r="A2" t="s">
        <v>21</v>
      </c>
    </row>
    <row r="3" spans="1:1">
      <c r="A3" t="s">
        <v>15</v>
      </c>
    </row>
    <row r="4" spans="1:1">
      <c r="A4" t="s">
        <v>16</v>
      </c>
    </row>
    <row r="5" spans="1:1">
      <c r="A5" t="s">
        <v>17</v>
      </c>
    </row>
    <row r="6" spans="1:1">
      <c r="A6" t="s">
        <v>18</v>
      </c>
    </row>
    <row r="7" spans="1:1">
      <c r="A7" t="s">
        <v>19</v>
      </c>
    </row>
    <row r="8" spans="1:1">
      <c r="A8" t="s">
        <v>20</v>
      </c>
    </row>
    <row r="10" spans="1:1">
      <c r="A10" t="s">
        <v>22</v>
      </c>
    </row>
    <row r="11" spans="1:1" ht="16.5" customHeight="1">
      <c r="A11" s="7" t="s">
        <v>24</v>
      </c>
    </row>
    <row r="12" spans="1:1">
      <c r="A12" s="7" t="s">
        <v>25</v>
      </c>
    </row>
    <row r="13" spans="1:1">
      <c r="A13" s="7" t="s">
        <v>47</v>
      </c>
    </row>
    <row r="14" spans="1:1">
      <c r="A14" s="7" t="s">
        <v>23</v>
      </c>
    </row>
    <row r="15" spans="1:1" s="9" customFormat="1">
      <c r="A15" s="8" t="s">
        <v>26</v>
      </c>
    </row>
    <row r="16" spans="1:1">
      <c r="A16" s="7" t="s">
        <v>27</v>
      </c>
    </row>
    <row r="17" spans="1:1" s="9" customFormat="1">
      <c r="A17" s="8" t="s">
        <v>28</v>
      </c>
    </row>
    <row r="18" spans="1:1">
      <c r="A18" s="8" t="s">
        <v>219</v>
      </c>
    </row>
    <row r="19" spans="1:1">
      <c r="A19" s="7" t="s">
        <v>29</v>
      </c>
    </row>
    <row r="20" spans="1:1">
      <c r="A20" s="7" t="s">
        <v>30</v>
      </c>
    </row>
    <row r="21" spans="1:1">
      <c r="A21" s="7" t="s">
        <v>31</v>
      </c>
    </row>
    <row r="22" spans="1:1">
      <c r="A22" s="7" t="s">
        <v>32</v>
      </c>
    </row>
    <row r="24" spans="1:1">
      <c r="A24" t="s">
        <v>33</v>
      </c>
    </row>
    <row r="25" spans="1:1">
      <c r="A25" s="7" t="s">
        <v>34</v>
      </c>
    </row>
    <row r="26" spans="1:1">
      <c r="A26" s="7" t="s">
        <v>35</v>
      </c>
    </row>
    <row r="27" spans="1:1">
      <c r="A27" s="7" t="s">
        <v>36</v>
      </c>
    </row>
    <row r="28" spans="1:1">
      <c r="A28" s="7" t="s">
        <v>37</v>
      </c>
    </row>
    <row r="29" spans="1:1">
      <c r="A29" s="7" t="s">
        <v>38</v>
      </c>
    </row>
    <row r="30" spans="1:1">
      <c r="A30" s="7" t="s">
        <v>39</v>
      </c>
    </row>
    <row r="31" spans="1:1">
      <c r="A31" s="7" t="s">
        <v>40</v>
      </c>
    </row>
    <row r="32" spans="1:1">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Artes Plásticas</vt:lpstr>
      <vt:lpstr>Comunicacion</vt:lpstr>
      <vt:lpstr>Clubes y talleres</vt:lpstr>
      <vt:lpstr>Talleres y clubes</vt:lpstr>
      <vt:lpstr>PRODUCCION </vt:lpstr>
      <vt:lpstr>Hoja1</vt:lpstr>
      <vt:lpstr>'Artes Plásticas'!Área_de_impresión</vt:lpstr>
      <vt:lpstr>'Clubes y talleres'!Área_de_impresión</vt:lpstr>
      <vt:lpstr>Comunicacion!Área_de_impresión</vt:lpstr>
      <vt:lpstr>'PRODUCCION '!Área_de_impresión</vt:lpstr>
      <vt:lpstr>'Talleres y clubes'!Área_de_impresión</vt:lpstr>
      <vt:lpstr>'Artes Plásticas'!Títulos_a_imprimir</vt:lpstr>
      <vt:lpstr>'Clubes y talleres'!Títulos_a_imprimir</vt:lpstr>
      <vt:lpstr>Comunicacion!Títulos_a_imprimir</vt:lpstr>
      <vt:lpstr>'PRODUCCION '!Títulos_a_imprimir</vt:lpstr>
      <vt:lpstr>'Talleres y clubes'!Títulos_a_imprimir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cdelgado</cp:lastModifiedBy>
  <cp:lastPrinted>2016-01-26T16:17:14Z</cp:lastPrinted>
  <dcterms:created xsi:type="dcterms:W3CDTF">2012-04-26T20:12:59Z</dcterms:created>
  <dcterms:modified xsi:type="dcterms:W3CDTF">2016-01-26T17:21:41Z</dcterms:modified>
</cp:coreProperties>
</file>